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1. Activity List" sheetId="2" state="visible" r:id="rId4"/>
    <sheet name="2. CPM Schedule Check" sheetId="3" state="visible" r:id="rId5"/>
    <sheet name="3. Cost Summary" sheetId="4" state="visible" r:id="rId6"/>
    <sheet name="4. Part A - Variance" sheetId="5" state="visible" r:id="rId7"/>
    <sheet name="5. Part B - Progress Line" sheetId="6" state="visible" r:id="rId8"/>
    <sheet name="6. P6 Step-by-Step" sheetId="7" state="visible" r:id="rId9"/>
  </sheets>
  <definedNames>
    <definedName function="false" hidden="true" localSheetId="1" name="_xlnm._FilterDatabase" vbProcedure="false">'1. Activity List'!$B$5:$J$15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<sst xmlns="http://schemas.openxmlformats.org/spreadsheetml/2006/main" count="296" uniqueCount="160">
  <si>
    <t xml:space="preserve">P6 PRO ACADEMY  —  SAMPLE PROJECT WORKBOOK</t>
  </si>
  <si>
    <t xml:space="preserve">Adding Cost with User-Defined Fields  ·  Baselining  ·  Reading the Progress Line in Primavera P6</t>
  </si>
  <si>
    <t xml:space="preserve">Running example: “Riverside Single-Storey Rear Extension”  —  10 activities  ·  33-day critical path</t>
  </si>
  <si>
    <t xml:space="preserve">What this workbook is for</t>
  </si>
  <si>
    <t xml:space="preserve">A ready-to-use sample project for your YouTube tutorial. Build it once in P6, then use it to demonstrate (1) loading cost with User-Defined Fields, (2) baselining, and (3) reading the Progress Line. All durations, logic and costs are provided so you (or a student) can reproduce the exact result on screen.</t>
  </si>
  <si>
    <t xml:space="preserve">How the tabs are organised</t>
  </si>
  <si>
    <t xml:space="preserve">1. Activity List</t>
  </si>
  <si>
    <t xml:space="preserve">The 10 activities, durations, logic links and the 3 cost UDFs (Material / Labour / Non-Labour). Type these into P6.</t>
  </si>
  <si>
    <t xml:space="preserve">2. CPM Schedule Check</t>
  </si>
  <si>
    <t xml:space="preserve">Live forward/backward pass (ES, EF, LS, LF, Total &amp; Free Float) using the True Troop UK convention. Your answer key — confirms the 33-day critical path.</t>
  </si>
  <si>
    <t xml:space="preserve">3. Cost Summary</t>
  </si>
  <si>
    <t xml:space="preserve">Cost split by category with a chart. Use it to sense-check the UDF totals P6 rolls up to WBS / project level.</t>
  </si>
  <si>
    <t xml:space="preserve">4. Part A – Variance</t>
  </si>
  <si>
    <t xml:space="preserve">PART A of the exercise: the 2 changes (1 duration, 1 logic), the rescheduled finish dates and the expected variance — what slipped and what came forward.</t>
  </si>
  <si>
    <t xml:space="preserve">5. Part B – Progress Line</t>
  </si>
  <si>
    <t xml:space="preserve">PART B of the exercise: the status update (data date + % complete) that makes the Progress Line bend, and how to read it.</t>
  </si>
  <si>
    <t xml:space="preserve">6. P6 Step-by-Step</t>
  </si>
  <si>
    <t xml:space="preserve">The full click-path in P6, start to finish — project setup, activities, UDFs, baseline, the 2 changes, statusing and displaying the Progress Line.</t>
  </si>
  <si>
    <t xml:space="preserve">Important notes before you film</t>
  </si>
  <si>
    <t xml:space="preserve">•</t>
  </si>
  <si>
    <t xml:space="preserve">All costs and dates are ILLUSTRATIVE sample data for teaching — they are not a real estimate.</t>
  </si>
  <si>
    <t xml:space="preserve">Cost loaded via UDFs is NOT time-phased: it will not appear in the resource/cost usage profile or drive earned value. Use it for quick, high-level cost tagging only. Tab 6 explains the alternatives (Resources and Expenses).</t>
  </si>
  <si>
    <t xml:space="preserve">P6 sign convention (important on camera): date Variance = Baseline − Current. So an activity finishing LATER than baseline shows a NEGATIVE variance (behind); EARLIER shows POSITIVE (ahead). Confirm the sign on one known activity before you record.</t>
  </si>
  <si>
    <t xml:space="preserve">Progress Line: bends to the LEFT of the data date = BEHIND schedule; to the RIGHT = AHEAD. It only bends once you record progress and move the data date (see Part B).</t>
  </si>
  <si>
    <t xml:space="preserve">Prepared by DR FRANCIS OSADARE  ·  THE TRUE TROOP CONSULTING LTD  ·  home.thetruetroop.com</t>
  </si>
  <si>
    <t xml:space="preserve">1.  ACTIVITY LIST  —  Riverside Rear Extension (10 activities)</t>
  </si>
  <si>
    <t xml:space="preserve">Type these into P6 exactly as shown. Costs are illustrative inputs you enter manually into the 3 UDF columns.</t>
  </si>
  <si>
    <t xml:space="preserve">Activity ID</t>
  </si>
  <si>
    <t xml:space="preserve">Activity Name</t>
  </si>
  <si>
    <t xml:space="preserve">Orig. Dur (d)</t>
  </si>
  <si>
    <t xml:space="preserve">Predecessor (Link)</t>
  </si>
  <si>
    <t xml:space="preserve">Rel. Type</t>
  </si>
  <si>
    <t xml:space="preserve">Material Cost</t>
  </si>
  <si>
    <t xml:space="preserve">Labour Cost</t>
  </si>
  <si>
    <t xml:space="preserve">Non-Labour Cost</t>
  </si>
  <si>
    <t xml:space="preserve">Total Cost (£)</t>
  </si>
  <si>
    <t xml:space="preserve">A1000</t>
  </si>
  <si>
    <t xml:space="preserve">Mobilisation &amp; Site Setup</t>
  </si>
  <si>
    <t xml:space="preserve">—</t>
  </si>
  <si>
    <t xml:space="preserve">Start</t>
  </si>
  <si>
    <t xml:space="preserve">A1010</t>
  </si>
  <si>
    <t xml:space="preserve">Excavate Foundations</t>
  </si>
  <si>
    <t xml:space="preserve">FS</t>
  </si>
  <si>
    <t xml:space="preserve">A1020</t>
  </si>
  <si>
    <t xml:space="preserve">Pour Foundations &amp; Cure</t>
  </si>
  <si>
    <t xml:space="preserve">A1030</t>
  </si>
  <si>
    <t xml:space="preserve">Blockwork Walls</t>
  </si>
  <si>
    <t xml:space="preserve">A1040</t>
  </si>
  <si>
    <t xml:space="preserve">Roof Structure &amp; Covering</t>
  </si>
  <si>
    <t xml:space="preserve">A1050</t>
  </si>
  <si>
    <t xml:space="preserve">Windows &amp; External Doors</t>
  </si>
  <si>
    <t xml:space="preserve">A1060</t>
  </si>
  <si>
    <t xml:space="preserve">First Fix M&amp;E</t>
  </si>
  <si>
    <t xml:space="preserve">A1070</t>
  </si>
  <si>
    <t xml:space="preserve">Plastering</t>
  </si>
  <si>
    <t xml:space="preserve">A1050, A1060</t>
  </si>
  <si>
    <t xml:space="preserve">A1080</t>
  </si>
  <si>
    <t xml:space="preserve">Second Fix M&amp;E &amp; Fit-out</t>
  </si>
  <si>
    <t xml:space="preserve">A1090</t>
  </si>
  <si>
    <t xml:space="preserve">Snagging &amp; Handover</t>
  </si>
  <si>
    <t xml:space="preserve">PROJECT TOTAL</t>
  </si>
  <si>
    <t xml:space="preserve">Legend:</t>
  </si>
  <si>
    <t xml:space="preserve">Gold-tinted cells = values you type in manually (the 3 cost UDFs). FS = Finish-to-Start. A1050 (Windows) carries 1 day of float; all others are critical.</t>
  </si>
  <si>
    <t xml:space="preserve">2.  CPM SCHEDULE CHECK  —  Answer Key (True Troop UK convention)</t>
  </si>
  <si>
    <t xml:space="preserve">Convention: EF = ES + Dur  ·  Successor ES = predecessor EF + lag  ·  LS = LF − Dur  ·  Total Float = LS − ES  ·  Free Float = successor ES − EF.  Day 0 = project start.</t>
  </si>
  <si>
    <t xml:space="preserve">Dur</t>
  </si>
  <si>
    <t xml:space="preserve">Predecessors</t>
  </si>
  <si>
    <t xml:space="preserve">ES</t>
  </si>
  <si>
    <t xml:space="preserve">EF</t>
  </si>
  <si>
    <t xml:space="preserve">LS</t>
  </si>
  <si>
    <t xml:space="preserve">LF</t>
  </si>
  <si>
    <t xml:space="preserve">Total Float</t>
  </si>
  <si>
    <t xml:space="preserve">Free Float</t>
  </si>
  <si>
    <t xml:space="preserve">Critical?</t>
  </si>
  <si>
    <t xml:space="preserve">Schedule summary</t>
  </si>
  <si>
    <t xml:space="preserve">Project duration:</t>
  </si>
  <si>
    <t xml:space="preserve">working days</t>
  </si>
  <si>
    <t xml:space="preserve">Critical path:</t>
  </si>
  <si>
    <t xml:space="preserve">A1000 → A1010 → A1020 → A1030 → A1040 → A1060 → A1070 → A1080 → A1090   (A1050 has 1 day of float)</t>
  </si>
  <si>
    <t xml:space="preserve">3.  COST SUMMARY  —  by category</t>
  </si>
  <si>
    <t xml:space="preserve">Pulled live from the Activity List. In P6 these are the WBS/project roll-ups of your 3 cost UDFs.</t>
  </si>
  <si>
    <t xml:space="preserve">Cost Category</t>
  </si>
  <si>
    <t xml:space="preserve">Amount (£)</t>
  </si>
  <si>
    <t xml:space="preserve">% of Total</t>
  </si>
  <si>
    <t xml:space="preserve">Material</t>
  </si>
  <si>
    <t xml:space="preserve">Labour</t>
  </si>
  <si>
    <t xml:space="preserve">Non-Labour</t>
  </si>
  <si>
    <t xml:space="preserve">TOTAL</t>
  </si>
  <si>
    <t xml:space="preserve">4.  PART A  —  BASELINE &amp; VARIANCE  (the 2 changes)</t>
  </si>
  <si>
    <t xml:space="preserve">The two changes to make AFTER baselining</t>
  </si>
  <si>
    <t xml:space="preserve">Change 1  —  DURATION</t>
  </si>
  <si>
    <t xml:space="preserve">A1030 Blockwork Walls: extend duration 6d → 9d (e.g. weather + extra coursing). A1030 is critical, so everything downstream is pushed out.</t>
  </si>
  <si>
    <t xml:space="preserve">Change 2  —  LOGIC</t>
  </si>
  <si>
    <t xml:space="preserve">A1050 Windows &amp; External Doors: re-link its predecessor from A1040 (Roof) to A1030 (Blockwork) — frames go into the openings earlier. Windows now comes forward and gains float.</t>
  </si>
  <si>
    <t xml:space="preserve">Expected result after rescheduling (F9)</t>
  </si>
  <si>
    <t xml:space="preserve">Baseline Finish (d)</t>
  </si>
  <si>
    <t xml:space="preserve">Revised Finish (d)</t>
  </si>
  <si>
    <t xml:space="preserve">Variance (d)</t>
  </si>
  <si>
    <t xml:space="preserve">What you'll see</t>
  </si>
  <si>
    <t xml:space="preserve">Late − the changed activity</t>
  </si>
  <si>
    <t xml:space="preserve">Late (pushed by A1030)</t>
  </si>
  <si>
    <t xml:space="preserve">AHEAD — came forward 2d</t>
  </si>
  <si>
    <t xml:space="preserve">Late (critical chain)</t>
  </si>
  <si>
    <t xml:space="preserve">PROJECT 3 DAYS LATE</t>
  </si>
  <si>
    <t xml:space="preserve">P6 sign convention: Variance = Baseline Finish − Current Finish.  A NEGATIVE value = finishing LATER than baseline (behind, red).  A POSITIVE value = finishing EARLIER (ahead, green).  Add columns ‘BL Project Finish’ and ‘Variance – BL Project Finish Date’ in P6 to see this.</t>
  </si>
  <si>
    <t xml:space="preserve">Revised forward-pass helper (Change 1 + Change 2 applied)</t>
  </si>
  <si>
    <t xml:space="preserve">ID</t>
  </si>
  <si>
    <t xml:space="preserve">Dur(rev)</t>
  </si>
  <si>
    <t xml:space="preserve">5.  PART B  —  THE PROGRESS LINE  (status update)</t>
  </si>
  <si>
    <t xml:space="preserve">Reset to the baseline schedule, then apply this status. The data date moves to Day 21 and you record % complete. Now the Progress Line bends — left of the data date = behind, right = ahead.</t>
  </si>
  <si>
    <t xml:space="preserve">Status to record  (Data Date = end of Day 21)</t>
  </si>
  <si>
    <t xml:space="preserve">Baseline (d)</t>
  </si>
  <si>
    <t xml:space="preserve">Status</t>
  </si>
  <si>
    <t xml:space="preserve">Actual % Complete</t>
  </si>
  <si>
    <t xml:space="preserve">Planned % @ DD</t>
  </si>
  <si>
    <t xml:space="preserve">Ahead/Behind</t>
  </si>
  <si>
    <t xml:space="preserve">Progress Line</t>
  </si>
  <si>
    <t xml:space="preserve">Complete</t>
  </si>
  <si>
    <t xml:space="preserve">On the line</t>
  </si>
  <si>
    <t xml:space="preserve">In progress</t>
  </si>
  <si>
    <t xml:space="preserve">AHEAD</t>
  </si>
  <si>
    <t xml:space="preserve">Bends RIGHT →</t>
  </si>
  <si>
    <t xml:space="preserve">BEHIND</t>
  </si>
  <si>
    <t xml:space="preserve">← Bends LEFT</t>
  </si>
  <si>
    <t xml:space="preserve">Not started</t>
  </si>
  <si>
    <t xml:space="preserve">How to read it on screen</t>
  </si>
  <si>
    <t xml:space="preserve">Windows (A1050) is 90% done but only ~50% was planned by the data date → the line juts to the RIGHT (ahead).</t>
  </si>
  <si>
    <t xml:space="preserve">First Fix (A1060) is only 10% done vs ~33% planned → the line juts to the LEFT (behind). And because A1060 is on the critical path, rescheduling now pushes the finish out — the visual (Progress Line) and the numbers (Variance) agree.</t>
  </si>
  <si>
    <t xml:space="preserve">Completed activities sit fully progressed; not-started activities sit on the line. The zig-zag between A1050 and A1060 is your teaching moment.</t>
  </si>
  <si>
    <t xml:space="preserve">Display options: base the line on % Complete (most intuitive) or Remaining Duration. Show the baseline bars underneath so the audience can see plan vs actual at a glance.</t>
  </si>
  <si>
    <t xml:space="preserve">6.  P6 STEP-BY-STEP  —  from empty project to Progress Line</t>
  </si>
  <si>
    <t xml:space="preserve">Menu wording varies slightly by P6 version — paths below are for P6 Professional.</t>
  </si>
  <si>
    <t xml:space="preserve">A.  Create the project &amp; activities</t>
  </si>
  <si>
    <t xml:space="preserve">EPS → right-click → Add Project. Set a Planned Start (e.g. Mon 01 Sep 2025) and the default calendar (Standard 5-day week).</t>
  </si>
  <si>
    <t xml:space="preserve">Open the Activities window. Add the 10 activities from Tab 1 with their IDs, names and Original Durations.</t>
  </si>
  <si>
    <t xml:space="preserve">Set each activity’s relationships (the Predecessor / Relationships tab). All links are Finish-to-Start; A1070 has two predecessors (A1050 and A1060).</t>
  </si>
  <si>
    <t xml:space="preserve">Press F9 → Schedule. Confirm total duration = 33 days and the critical path matches Tab 2.</t>
  </si>
  <si>
    <t xml:space="preserve">B.  Load cost using 3 User-Defined Fields</t>
  </si>
  <si>
    <t xml:space="preserve">Enterprise → User Defined Fields. Set Subject Area = Activities.</t>
  </si>
  <si>
    <t xml:space="preserve">Add three fields, Data Type = Cost:  ‘Material Cost’,  ‘Labour Cost’,  ‘Non-Labour Cost’.</t>
  </si>
  <si>
    <t xml:space="preserve">Back in the Activities window, right-click the column header → Columns. Add the three UDF columns (and an optional UDF ‘Total’ if you create one).</t>
  </si>
  <si>
    <t xml:space="preserve">Type the costs from Tab 1 into each activity. Group by WBS to watch P6 roll the UDF cost up to summary level.</t>
  </si>
  <si>
    <t xml:space="preserve">TEACHING POINT — other ways to add cost:  (1) RESOURCES: build Labour / Non-Labour / Material resources in the Resource dictionary, assign units &amp; price/unit → time-phased cost, resource histograms, levelling and earned value.  (2) EXPENSES: the activity Expenses tab for lump-sum items (permits, plant hire, materials) with cost accounts and accrual type.  UDFs are quickest but are NOT time-phased and do not drive EVM.</t>
  </si>
  <si>
    <t xml:space="preserve">C.  Baseline the programme</t>
  </si>
  <si>
    <t xml:space="preserve">Project → Maintain Baselines → Add → ‘Save a copy of the current project as a new baseline’. Name it e.g. ‘B0 – Original Plan’.</t>
  </si>
  <si>
    <t xml:space="preserve">Project → Assign Baselines. Set the Project Baseline (and your Primary user baseline) to ‘B0 – Original Plan’.</t>
  </si>
  <si>
    <t xml:space="preserve">Show the baseline bars: View → Bars → tick the Project Baseline bar so plan vs current is visible.</t>
  </si>
  <si>
    <t xml:space="preserve">D.  PART A — make the 2 changes &amp; read variance</t>
  </si>
  <si>
    <t xml:space="preserve">Change 1 (DURATION): set A1030 Blockwork Walls Original Duration 6 → 9.</t>
  </si>
  <si>
    <t xml:space="preserve">Change 2 (LOGIC): open A1050 Windows, change its predecessor from A1040 (FS) to A1030 (FS).</t>
  </si>
  <si>
    <t xml:space="preserve">Press F9 → Schedule.</t>
  </si>
  <si>
    <t xml:space="preserve">Add columns: ‘BL Project Finish’ and ‘Variance – BL Project Finish Date’ (and the Start equivalents).</t>
  </si>
  <si>
    <t xml:space="preserve">Read the result (Tab 4): the critical chain shows a negative variance (3 days late); Windows shows a positive variance (2 days ahead). Negative = behind, positive = ahead.</t>
  </si>
  <si>
    <t xml:space="preserve">E.  PART B — status the job &amp; show the Progress Line</t>
  </si>
  <si>
    <t xml:space="preserve">First, remove the Part A changes (or re-open your saved baseline copy) so you start from the 33-day plan.</t>
  </si>
  <si>
    <t xml:space="preserve">Set the Data Date to end of Day 21:  Project → (Schedule / F9 dialog) set Current Data Date, or drag the data date line.</t>
  </si>
  <si>
    <t xml:space="preserve">Status the activities from Tab 5: mark A1000–A1040 Complete; set A1050 = 90% and A1060 = 10%; leave A1070–A1090 not started. Use Physical % Complete (Activity Details → Status).</t>
  </si>
  <si>
    <t xml:space="preserve">Press F9 → Schedule with the new data date.</t>
  </si>
  <si>
    <t xml:space="preserve">Display the Progress Line: in the Gantt, toggle the Progress Line (View → Gantt Chart Options → Progress Line tab, or the Progress Line toolbar button). Choose to base it on % Complete.</t>
  </si>
  <si>
    <t xml:space="preserve">Read it (Tab 5): the line juts RIGHT at Windows (ahead) and LEFT at First Fix (behind). Pair it with the baseline bars so the audience sees plan vs actual together.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</si>
</sst>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£#,##0"/>
    <numFmt numFmtId="166" formatCode="General"/>
    <numFmt numFmtId="167" formatCode="0.0%"/>
    <numFmt numFmtId="168" formatCode="0;[RED]\-0;0"/>
    <numFmt numFmtId="169" formatCode="0%"/>
  </numFmts>
  <fonts count="3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12"/>
      <color rgb="FFC9A84C"/>
      <name val="Calibri"/>
      <family val="0"/>
      <charset val="1"/>
    </font>
    <font>
      <sz val="10.5"/>
      <color rgb="FF5A5A5A"/>
      <name val="Calibri"/>
      <family val="0"/>
      <charset val="1"/>
    </font>
    <font>
      <b val="true"/>
      <sz val="12"/>
      <color rgb="FF1B2A4A"/>
      <name val="Calibri"/>
      <family val="0"/>
      <charset val="1"/>
    </font>
    <font>
      <sz val="10.5"/>
      <color rgb="FF000000"/>
      <name val="Calibri"/>
      <family val="0"/>
      <charset val="1"/>
    </font>
    <font>
      <b val="true"/>
      <sz val="10.5"/>
      <color rgb="FF1B2A4A"/>
      <name val="Calibri"/>
      <family val="0"/>
      <charset val="1"/>
    </font>
    <font>
      <b val="true"/>
      <sz val="10.5"/>
      <color rgb="FFC9A84C"/>
      <name val="Calibri"/>
      <family val="0"/>
      <charset val="1"/>
    </font>
    <font>
      <b val="true"/>
      <sz val="9"/>
      <color rgb="FF1B2A4A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sz val="10"/>
      <color rgb="FF5A5A5A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10.5"/>
      <color rgb="FF1B2A4A"/>
      <name val="Calibri"/>
      <family val="0"/>
      <charset val="1"/>
    </font>
    <font>
      <b val="true"/>
      <sz val="10.5"/>
      <color rgb="FF000000"/>
      <name val="Calibri"/>
      <family val="0"/>
      <charset val="1"/>
    </font>
    <font>
      <b val="true"/>
      <sz val="11"/>
      <color rgb="FF1B2A4A"/>
      <name val="Calibri"/>
      <family val="0"/>
      <charset val="1"/>
    </font>
    <font>
      <b val="true"/>
      <sz val="9.5"/>
      <color rgb="FF1B2A4A"/>
      <name val="Calibri"/>
      <family val="0"/>
      <charset val="1"/>
    </font>
    <font>
      <sz val="9.5"/>
      <color rgb="FF5A5A5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1B2A4A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0.5"/>
      <color rgb="FF1E7A34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1E7A34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b val="true"/>
      <sz val="9.5"/>
      <color rgb="FFC00000"/>
      <name val="Calibri"/>
      <family val="0"/>
      <charset val="1"/>
    </font>
    <font>
      <b val="true"/>
      <sz val="9.5"/>
      <color rgb="FF1E7A34"/>
      <name val="Calibri"/>
      <family val="0"/>
      <charset val="1"/>
    </font>
    <font>
      <b val="true"/>
      <sz val="9"/>
      <color rgb="FF5A5A5A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0"/>
      <color rgb="FF1E7A34"/>
      <name val="Calibri"/>
      <family val="0"/>
      <charset val="1"/>
    </font>
    <font>
      <b val="true"/>
      <sz val="10"/>
      <color rgb="FFC00000"/>
      <name val="Calibri"/>
      <family val="0"/>
      <charset val="1"/>
    </font>
    <font>
      <b val="true"/>
      <sz val="10"/>
      <color rgb="FFC9A84C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B2A4A"/>
        <bgColor rgb="FF003366"/>
      </patternFill>
    </fill>
    <fill>
      <patternFill patternType="solid">
        <fgColor rgb="FFF3E9C9"/>
        <bgColor rgb="FFF7E4E4"/>
      </patternFill>
    </fill>
    <fill>
      <patternFill patternType="solid">
        <fgColor rgb="FFFAF6EC"/>
        <bgColor rgb="FFF4F6F9"/>
      </patternFill>
    </fill>
    <fill>
      <patternFill patternType="solid">
        <fgColor rgb="FFF4F6F9"/>
        <bgColor rgb="FFFAF6EC"/>
      </patternFill>
    </fill>
    <fill>
      <patternFill patternType="solid">
        <fgColor rgb="FFC9A84C"/>
        <bgColor rgb="FFFF9900"/>
      </patternFill>
    </fill>
    <fill>
      <patternFill patternType="solid">
        <fgColor rgb="FFF7E4E4"/>
        <bgColor rgb="FFF3E9C9"/>
      </patternFill>
    </fill>
    <fill>
      <patternFill patternType="solid">
        <fgColor rgb="FFE3F1E6"/>
        <bgColor rgb="FFF4F6F9"/>
      </patternFill>
    </fill>
    <fill>
      <patternFill patternType="solid">
        <fgColor rgb="FF5A5A5A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1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2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B2A4A"/>
          <bgColor rgb="FF000000"/>
        </patternFill>
      </fill>
    </dxf>
    <dxf>
      <fill>
        <patternFill patternType="solid">
          <fgColor rgb="FFF4F6F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3E9C9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E7A34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AF6EC"/>
      <rgbColor rgb="FFE3F1E6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9"/>
      <rgbColor rgb="FFCCFFCC"/>
      <rgbColor rgb="FFF3E9C9"/>
      <rgbColor rgb="FF99CCFF"/>
      <rgbColor rgb="FFFF99CC"/>
      <rgbColor rgb="FFCC99FF"/>
      <rgbColor rgb="FFF7E4E4"/>
      <rgbColor rgb="FF4F81BD"/>
      <rgbColor rgb="FF33CCCC"/>
      <rgbColor rgb="FF99CC00"/>
      <rgbColor rgb="FFFFCC00"/>
      <rgbColor rgb="FFFF9900"/>
      <rgbColor rgb="FFFF6600"/>
      <rgbColor rgb="FF5A5A5A"/>
      <rgbColor rgb="FFC9A84C"/>
      <rgbColor rgb="FF003366"/>
      <rgbColor rgb="FF339966"/>
      <rgbColor rgb="FF003300"/>
      <rgbColor rgb="FF333300"/>
      <rgbColor rgb="FF993300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Cost by Category (£)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'3. Cost Summary'!$B$6:$B$8</c:f>
              <c:strCache>
                <c:ptCount val="3"/>
                <c:pt idx="0">
                  <c:v>Material</c:v>
                </c:pt>
                <c:pt idx="1">
                  <c:v>Labour</c:v>
                </c:pt>
                <c:pt idx="2">
                  <c:v>Non-Labour</c:v>
                </c:pt>
              </c:strCache>
            </c:strRef>
          </c:cat>
          <c:val>
            <c:numRef>
              <c:f>'3. Cost Summary'!$C$6:$C$8</c:f>
              <c:numCache>
                <c:formatCode>\£#,##0</c:formatCode>
                <c:ptCount val="3"/>
                <c:pt idx="0">
                  <c:v>25350</c:v>
                </c:pt>
                <c:pt idx="1">
                  <c:v>21400</c:v>
                </c:pt>
                <c:pt idx="2">
                  <c:v>5700</c:v>
                </c:pt>
              </c:numCache>
            </c:numRef>
          </c:val>
        </c:ser>
        <c:gapWidth val="150"/>
        <c:overlap val="0"/>
        <c:axId val="18064900"/>
        <c:axId val="67703814"/>
      </c:barChart>
      <c:catAx>
        <c:axId val="180649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703814"/>
        <c:crosses val="autoZero"/>
        <c:auto val="1"/>
        <c:lblAlgn val="ctr"/>
        <c:lblOffset val="100"/>
        <c:noMultiLvlLbl val="0"/>
      </c:catAx>
      <c:valAx>
        <c:axId val="67703814"/>
        <c:scaling>
          <c:orientation val="minMax"/>
        </c:scaling>
        <c:delete val="0"/>
        <c:axPos val="l"/>
        <c:numFmt formatCode="\£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06490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11</xdr:row>
      <xdr:rowOff>0</xdr:rowOff>
    </xdr:from>
    <xdr:to>
      <xdr:col>6</xdr:col>
      <xdr:colOff>372600</xdr:colOff>
      <xdr:row>25</xdr:row>
      <xdr:rowOff>32760</xdr:rowOff>
    </xdr:to>
    <xdr:graphicFrame>
      <xdr:nvGraphicFramePr>
        <xdr:cNvPr id="0" name="Chart 1"/>
        <xdr:cNvGraphicFramePr/>
      </xdr:nvGraphicFramePr>
      <xdr:xfrm>
        <a:off x="141120" y="2629080"/>
        <a:ext cx="43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6" min="3" style="0" width="20"/>
    <col collapsed="false" customWidth="true" hidden="false" outlineLevel="0" max="7" min="7" style="0" width="16"/>
    <col collapsed="false" customWidth="true" hidden="false" outlineLevel="0" max="8" min="8" style="0" width="2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21.75" hidden="false" customHeight="true" outlineLevel="0" collapsed="false">
      <c r="B3" s="2" t="s">
        <v>1</v>
      </c>
      <c r="C3" s="2"/>
      <c r="D3" s="2"/>
      <c r="E3" s="2"/>
      <c r="F3" s="2"/>
      <c r="G3" s="2"/>
    </row>
    <row r="4" customFormat="false" ht="18" hidden="false" customHeight="true" outlineLevel="0" collapsed="false">
      <c r="B4" s="3" t="s">
        <v>2</v>
      </c>
      <c r="C4" s="3"/>
      <c r="D4" s="3"/>
      <c r="E4" s="3"/>
      <c r="F4" s="3"/>
      <c r="G4" s="3"/>
    </row>
    <row r="6" customFormat="false" ht="21.75" hidden="false" customHeight="true" outlineLevel="0" collapsed="false">
      <c r="B6" s="4" t="s">
        <v>3</v>
      </c>
      <c r="C6" s="4"/>
      <c r="D6" s="4"/>
      <c r="E6" s="4"/>
      <c r="F6" s="4"/>
      <c r="G6" s="4"/>
    </row>
    <row r="7" customFormat="false" ht="15.75" hidden="false" customHeight="true" outlineLevel="0" collapsed="false">
      <c r="B7" s="5" t="s">
        <v>4</v>
      </c>
      <c r="C7" s="5"/>
      <c r="D7" s="5"/>
      <c r="E7" s="5"/>
      <c r="F7" s="5"/>
      <c r="G7" s="5"/>
    </row>
    <row r="8" customFormat="false" ht="15.75" hidden="false" customHeight="true" outlineLevel="0" collapsed="false">
      <c r="B8" s="5"/>
      <c r="C8" s="5"/>
      <c r="D8" s="5"/>
      <c r="E8" s="5"/>
      <c r="F8" s="5"/>
      <c r="G8" s="5"/>
    </row>
    <row r="10" customFormat="false" ht="21.75" hidden="false" customHeight="true" outlineLevel="0" collapsed="false">
      <c r="B10" s="4" t="s">
        <v>5</v>
      </c>
      <c r="C10" s="4"/>
      <c r="D10" s="4"/>
      <c r="E10" s="4"/>
      <c r="F10" s="4"/>
      <c r="G10" s="4"/>
    </row>
    <row r="11" customFormat="false" ht="27.75" hidden="false" customHeight="true" outlineLevel="0" collapsed="false">
      <c r="B11" s="6" t="s">
        <v>6</v>
      </c>
      <c r="C11" s="5" t="s">
        <v>7</v>
      </c>
      <c r="D11" s="5"/>
      <c r="E11" s="5"/>
      <c r="F11" s="5"/>
      <c r="G11" s="5"/>
    </row>
    <row r="12" customFormat="false" ht="27.75" hidden="false" customHeight="true" outlineLevel="0" collapsed="false">
      <c r="B12" s="6" t="s">
        <v>8</v>
      </c>
      <c r="C12" s="5" t="s">
        <v>9</v>
      </c>
      <c r="D12" s="5"/>
      <c r="E12" s="5"/>
      <c r="F12" s="5"/>
      <c r="G12" s="5"/>
    </row>
    <row r="13" customFormat="false" ht="27.75" hidden="false" customHeight="true" outlineLevel="0" collapsed="false">
      <c r="B13" s="6" t="s">
        <v>10</v>
      </c>
      <c r="C13" s="5" t="s">
        <v>11</v>
      </c>
      <c r="D13" s="5"/>
      <c r="E13" s="5"/>
      <c r="F13" s="5"/>
      <c r="G13" s="5"/>
    </row>
    <row r="14" customFormat="false" ht="27.75" hidden="false" customHeight="true" outlineLevel="0" collapsed="false">
      <c r="B14" s="6" t="s">
        <v>12</v>
      </c>
      <c r="C14" s="5" t="s">
        <v>13</v>
      </c>
      <c r="D14" s="5"/>
      <c r="E14" s="5"/>
      <c r="F14" s="5"/>
      <c r="G14" s="5"/>
    </row>
    <row r="15" customFormat="false" ht="27.75" hidden="false" customHeight="true" outlineLevel="0" collapsed="false">
      <c r="B15" s="6" t="s">
        <v>14</v>
      </c>
      <c r="C15" s="5" t="s">
        <v>15</v>
      </c>
      <c r="D15" s="5"/>
      <c r="E15" s="5"/>
      <c r="F15" s="5"/>
      <c r="G15" s="5"/>
    </row>
    <row r="16" customFormat="false" ht="27.75" hidden="false" customHeight="true" outlineLevel="0" collapsed="false">
      <c r="B16" s="6" t="s">
        <v>16</v>
      </c>
      <c r="C16" s="5" t="s">
        <v>17</v>
      </c>
      <c r="D16" s="5"/>
      <c r="E16" s="5"/>
      <c r="F16" s="5"/>
      <c r="G16" s="5"/>
    </row>
    <row r="18" customFormat="false" ht="21.75" hidden="false" customHeight="true" outlineLevel="0" collapsed="false">
      <c r="B18" s="4" t="s">
        <v>18</v>
      </c>
      <c r="C18" s="4"/>
      <c r="D18" s="4"/>
      <c r="E18" s="4"/>
      <c r="F18" s="4"/>
      <c r="G18" s="4"/>
    </row>
    <row r="19" customFormat="false" ht="30" hidden="false" customHeight="true" outlineLevel="0" collapsed="false">
      <c r="B19" s="7" t="s">
        <v>19</v>
      </c>
      <c r="C19" s="5" t="s">
        <v>20</v>
      </c>
      <c r="D19" s="5"/>
      <c r="E19" s="5"/>
      <c r="F19" s="5"/>
      <c r="G19" s="5"/>
    </row>
    <row r="20" customFormat="false" ht="30" hidden="false" customHeight="true" outlineLevel="0" collapsed="false">
      <c r="B20" s="7" t="s">
        <v>19</v>
      </c>
      <c r="C20" s="5" t="s">
        <v>21</v>
      </c>
      <c r="D20" s="5"/>
      <c r="E20" s="5"/>
      <c r="F20" s="5"/>
      <c r="G20" s="5"/>
    </row>
    <row r="21" customFormat="false" ht="30" hidden="false" customHeight="true" outlineLevel="0" collapsed="false">
      <c r="B21" s="7" t="s">
        <v>19</v>
      </c>
      <c r="C21" s="5" t="s">
        <v>22</v>
      </c>
      <c r="D21" s="5"/>
      <c r="E21" s="5"/>
      <c r="F21" s="5"/>
      <c r="G21" s="5"/>
    </row>
    <row r="22" customFormat="false" ht="30" hidden="false" customHeight="true" outlineLevel="0" collapsed="false">
      <c r="B22" s="7" t="s">
        <v>19</v>
      </c>
      <c r="C22" s="5" t="s">
        <v>23</v>
      </c>
      <c r="D22" s="5"/>
      <c r="E22" s="5"/>
      <c r="F22" s="5"/>
      <c r="G22" s="5"/>
    </row>
    <row r="24" customFormat="false" ht="18" hidden="false" customHeight="true" outlineLevel="0" collapsed="false">
      <c r="B24" s="8" t="s">
        <v>24</v>
      </c>
      <c r="C24" s="8"/>
      <c r="D24" s="8"/>
      <c r="E24" s="8"/>
      <c r="F24" s="8"/>
      <c r="G24" s="8"/>
    </row>
  </sheetData>
  <mergeCells count="18">
    <mergeCell ref="B2:G2"/>
    <mergeCell ref="B3:G3"/>
    <mergeCell ref="B4:G4"/>
    <mergeCell ref="B6:G6"/>
    <mergeCell ref="B7:G8"/>
    <mergeCell ref="B10:G10"/>
    <mergeCell ref="C11:G11"/>
    <mergeCell ref="C12:G12"/>
    <mergeCell ref="C13:G13"/>
    <mergeCell ref="C14:G14"/>
    <mergeCell ref="C15:G15"/>
    <mergeCell ref="C16:G16"/>
    <mergeCell ref="B18:G18"/>
    <mergeCell ref="C19:G19"/>
    <mergeCell ref="C20:G20"/>
    <mergeCell ref="C21:G21"/>
    <mergeCell ref="C22:G22"/>
    <mergeCell ref="B24:G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30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9"/>
    <col collapsed="false" customWidth="true" hidden="false" outlineLevel="0" max="7" min="7" style="0" width="15"/>
    <col collapsed="false" customWidth="true" hidden="false" outlineLevel="0" max="8" min="8" style="0" width="14"/>
    <col collapsed="false" customWidth="true" hidden="false" outlineLevel="0" max="9" min="9" style="0" width="15"/>
    <col collapsed="false" customWidth="true" hidden="false" outlineLevel="0" max="10" min="10" style="0" width="14"/>
    <col collapsed="false" customWidth="true" hidden="false" outlineLevel="0" max="11" min="11" style="0" width="2"/>
  </cols>
  <sheetData>
    <row r="2" customFormat="false" ht="27.75" hidden="false" customHeight="true" outlineLevel="0" collapsed="false">
      <c r="B2" s="9" t="s">
        <v>25</v>
      </c>
      <c r="C2" s="9"/>
      <c r="D2" s="9"/>
      <c r="E2" s="9"/>
      <c r="F2" s="9"/>
      <c r="G2" s="9"/>
      <c r="H2" s="9"/>
      <c r="I2" s="9"/>
      <c r="J2" s="9"/>
    </row>
    <row r="3" customFormat="false" ht="15" hidden="false" customHeight="false" outlineLevel="0" collapsed="false">
      <c r="B3" s="10" t="s">
        <v>26</v>
      </c>
      <c r="C3" s="10"/>
      <c r="D3" s="10"/>
      <c r="E3" s="10"/>
      <c r="F3" s="10"/>
      <c r="G3" s="10"/>
      <c r="H3" s="10"/>
      <c r="I3" s="10"/>
      <c r="J3" s="10"/>
    </row>
    <row r="5" customFormat="false" ht="31.5" hidden="false" customHeight="true" outlineLevel="0" collapsed="false">
      <c r="B5" s="11" t="s">
        <v>27</v>
      </c>
      <c r="C5" s="11" t="s">
        <v>28</v>
      </c>
      <c r="D5" s="11" t="s">
        <v>29</v>
      </c>
      <c r="E5" s="11" t="s">
        <v>30</v>
      </c>
      <c r="F5" s="11" t="s">
        <v>31</v>
      </c>
      <c r="G5" s="11" t="s">
        <v>32</v>
      </c>
      <c r="H5" s="11" t="s">
        <v>33</v>
      </c>
      <c r="I5" s="11" t="s">
        <v>34</v>
      </c>
      <c r="J5" s="11" t="s">
        <v>35</v>
      </c>
    </row>
    <row r="6" customFormat="false" ht="19.5" hidden="false" customHeight="true" outlineLevel="0" collapsed="false">
      <c r="B6" s="12" t="s">
        <v>36</v>
      </c>
      <c r="C6" s="13" t="s">
        <v>37</v>
      </c>
      <c r="D6" s="14" t="n">
        <v>2</v>
      </c>
      <c r="E6" s="13" t="s">
        <v>38</v>
      </c>
      <c r="F6" s="14" t="s">
        <v>39</v>
      </c>
      <c r="G6" s="15" t="n">
        <v>500</v>
      </c>
      <c r="H6" s="15" t="n">
        <v>800</v>
      </c>
      <c r="I6" s="15" t="n">
        <v>1200</v>
      </c>
      <c r="J6" s="16" t="n">
        <f aca="false">SUM(G6:I6)</f>
        <v>2500</v>
      </c>
    </row>
    <row r="7" customFormat="false" ht="19.5" hidden="false" customHeight="true" outlineLevel="0" collapsed="false">
      <c r="B7" s="17" t="s">
        <v>40</v>
      </c>
      <c r="C7" s="18" t="s">
        <v>41</v>
      </c>
      <c r="D7" s="19" t="n">
        <v>3</v>
      </c>
      <c r="E7" s="18" t="s">
        <v>36</v>
      </c>
      <c r="F7" s="19" t="s">
        <v>42</v>
      </c>
      <c r="G7" s="15" t="n">
        <v>200</v>
      </c>
      <c r="H7" s="15" t="n">
        <v>1500</v>
      </c>
      <c r="I7" s="15" t="n">
        <v>2400</v>
      </c>
      <c r="J7" s="20" t="n">
        <f aca="false">SUM(G7:I7)</f>
        <v>4100</v>
      </c>
    </row>
    <row r="8" customFormat="false" ht="19.5" hidden="false" customHeight="true" outlineLevel="0" collapsed="false">
      <c r="B8" s="12" t="s">
        <v>43</v>
      </c>
      <c r="C8" s="13" t="s">
        <v>44</v>
      </c>
      <c r="D8" s="14" t="n">
        <v>4</v>
      </c>
      <c r="E8" s="13" t="s">
        <v>40</v>
      </c>
      <c r="F8" s="14" t="s">
        <v>42</v>
      </c>
      <c r="G8" s="15" t="n">
        <v>3500</v>
      </c>
      <c r="H8" s="15" t="n">
        <v>1800</v>
      </c>
      <c r="I8" s="15" t="n">
        <v>600</v>
      </c>
      <c r="J8" s="16" t="n">
        <f aca="false">SUM(G8:I8)</f>
        <v>5900</v>
      </c>
    </row>
    <row r="9" customFormat="false" ht="19.5" hidden="false" customHeight="true" outlineLevel="0" collapsed="false">
      <c r="B9" s="17" t="s">
        <v>45</v>
      </c>
      <c r="C9" s="18" t="s">
        <v>46</v>
      </c>
      <c r="D9" s="19" t="n">
        <v>6</v>
      </c>
      <c r="E9" s="18" t="s">
        <v>43</v>
      </c>
      <c r="F9" s="19" t="s">
        <v>42</v>
      </c>
      <c r="G9" s="15" t="n">
        <v>6000</v>
      </c>
      <c r="H9" s="15" t="n">
        <v>4200</v>
      </c>
      <c r="I9" s="15" t="n">
        <v>400</v>
      </c>
      <c r="J9" s="20" t="n">
        <f aca="false">SUM(G9:I9)</f>
        <v>10600</v>
      </c>
    </row>
    <row r="10" customFormat="false" ht="19.5" hidden="false" customHeight="true" outlineLevel="0" collapsed="false">
      <c r="B10" s="12" t="s">
        <v>47</v>
      </c>
      <c r="C10" s="13" t="s">
        <v>48</v>
      </c>
      <c r="D10" s="14" t="n">
        <v>5</v>
      </c>
      <c r="E10" s="13" t="s">
        <v>45</v>
      </c>
      <c r="F10" s="14" t="s">
        <v>42</v>
      </c>
      <c r="G10" s="15" t="n">
        <v>5500</v>
      </c>
      <c r="H10" s="15" t="n">
        <v>3500</v>
      </c>
      <c r="I10" s="15" t="n">
        <v>800</v>
      </c>
      <c r="J10" s="16" t="n">
        <f aca="false">SUM(G10:I10)</f>
        <v>9800</v>
      </c>
    </row>
    <row r="11" customFormat="false" ht="19.5" hidden="false" customHeight="true" outlineLevel="0" collapsed="false">
      <c r="B11" s="17" t="s">
        <v>49</v>
      </c>
      <c r="C11" s="18" t="s">
        <v>50</v>
      </c>
      <c r="D11" s="19" t="n">
        <v>2</v>
      </c>
      <c r="E11" s="18" t="s">
        <v>47</v>
      </c>
      <c r="F11" s="19" t="s">
        <v>42</v>
      </c>
      <c r="G11" s="15" t="n">
        <v>4000</v>
      </c>
      <c r="H11" s="15" t="n">
        <v>1000</v>
      </c>
      <c r="I11" s="15" t="n">
        <v>0</v>
      </c>
      <c r="J11" s="20" t="n">
        <f aca="false">SUM(G11:I11)</f>
        <v>5000</v>
      </c>
    </row>
    <row r="12" customFormat="false" ht="19.5" hidden="false" customHeight="true" outlineLevel="0" collapsed="false">
      <c r="B12" s="12" t="s">
        <v>51</v>
      </c>
      <c r="C12" s="13" t="s">
        <v>52</v>
      </c>
      <c r="D12" s="14" t="n">
        <v>3</v>
      </c>
      <c r="E12" s="13" t="s">
        <v>47</v>
      </c>
      <c r="F12" s="14" t="s">
        <v>42</v>
      </c>
      <c r="G12" s="15" t="n">
        <v>1800</v>
      </c>
      <c r="H12" s="15" t="n">
        <v>2100</v>
      </c>
      <c r="I12" s="15" t="n">
        <v>0</v>
      </c>
      <c r="J12" s="16" t="n">
        <f aca="false">SUM(G12:I12)</f>
        <v>3900</v>
      </c>
    </row>
    <row r="13" customFormat="false" ht="19.5" hidden="false" customHeight="true" outlineLevel="0" collapsed="false">
      <c r="B13" s="17" t="s">
        <v>53</v>
      </c>
      <c r="C13" s="18" t="s">
        <v>54</v>
      </c>
      <c r="D13" s="19" t="n">
        <v>4</v>
      </c>
      <c r="E13" s="18" t="s">
        <v>55</v>
      </c>
      <c r="F13" s="19" t="s">
        <v>42</v>
      </c>
      <c r="G13" s="15" t="n">
        <v>1200</v>
      </c>
      <c r="H13" s="15" t="n">
        <v>2800</v>
      </c>
      <c r="I13" s="15" t="n">
        <v>300</v>
      </c>
      <c r="J13" s="20" t="n">
        <f aca="false">SUM(G13:I13)</f>
        <v>4300</v>
      </c>
    </row>
    <row r="14" customFormat="false" ht="19.5" hidden="false" customHeight="true" outlineLevel="0" collapsed="false">
      <c r="B14" s="12" t="s">
        <v>56</v>
      </c>
      <c r="C14" s="13" t="s">
        <v>57</v>
      </c>
      <c r="D14" s="14" t="n">
        <v>4</v>
      </c>
      <c r="E14" s="13" t="s">
        <v>53</v>
      </c>
      <c r="F14" s="14" t="s">
        <v>42</v>
      </c>
      <c r="G14" s="15" t="n">
        <v>2500</v>
      </c>
      <c r="H14" s="15" t="n">
        <v>2800</v>
      </c>
      <c r="I14" s="15" t="n">
        <v>0</v>
      </c>
      <c r="J14" s="16" t="n">
        <f aca="false">SUM(G14:I14)</f>
        <v>5300</v>
      </c>
    </row>
    <row r="15" customFormat="false" ht="19.5" hidden="false" customHeight="true" outlineLevel="0" collapsed="false">
      <c r="B15" s="17" t="s">
        <v>58</v>
      </c>
      <c r="C15" s="18" t="s">
        <v>59</v>
      </c>
      <c r="D15" s="19" t="n">
        <v>2</v>
      </c>
      <c r="E15" s="18" t="s">
        <v>56</v>
      </c>
      <c r="F15" s="19" t="s">
        <v>42</v>
      </c>
      <c r="G15" s="15" t="n">
        <v>150</v>
      </c>
      <c r="H15" s="15" t="n">
        <v>900</v>
      </c>
      <c r="I15" s="15" t="n">
        <v>0</v>
      </c>
      <c r="J15" s="20" t="n">
        <f aca="false">SUM(G15:I15)</f>
        <v>1050</v>
      </c>
    </row>
    <row r="16" customFormat="false" ht="21.75" hidden="false" customHeight="true" outlineLevel="0" collapsed="false">
      <c r="B16" s="21" t="s">
        <v>60</v>
      </c>
      <c r="C16" s="21"/>
      <c r="D16" s="21"/>
      <c r="E16" s="21"/>
      <c r="F16" s="21"/>
      <c r="G16" s="22" t="n">
        <f aca="false">SUM(G6:G15)</f>
        <v>25350</v>
      </c>
      <c r="H16" s="22" t="n">
        <f aca="false">SUM(H6:H15)</f>
        <v>21400</v>
      </c>
      <c r="I16" s="22" t="n">
        <f aca="false">SUM(I6:I15)</f>
        <v>5700</v>
      </c>
      <c r="J16" s="22" t="n">
        <f aca="false">SUM(J6:J15)</f>
        <v>52450</v>
      </c>
    </row>
    <row r="18" customFormat="false" ht="15" hidden="false" customHeight="true" outlineLevel="0" collapsed="false">
      <c r="B18" s="23" t="s">
        <v>61</v>
      </c>
      <c r="C18" s="24" t="s">
        <v>62</v>
      </c>
      <c r="D18" s="24"/>
      <c r="E18" s="24"/>
      <c r="F18" s="24"/>
      <c r="G18" s="24"/>
      <c r="H18" s="24"/>
      <c r="I18" s="24"/>
      <c r="J18" s="24"/>
    </row>
  </sheetData>
  <autoFilter ref="B5:J15"/>
  <mergeCells count="4">
    <mergeCell ref="B2:J2"/>
    <mergeCell ref="B3:J3"/>
    <mergeCell ref="B16:F16"/>
    <mergeCell ref="C18:J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28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9" min="6" style="0" width="7"/>
    <col collapsed="false" customWidth="true" hidden="false" outlineLevel="0" max="11" min="10" style="0" width="11"/>
    <col collapsed="false" customWidth="true" hidden="false" outlineLevel="0" max="12" min="12" style="0" width="10"/>
    <col collapsed="false" customWidth="true" hidden="false" outlineLevel="0" max="13" min="13" style="0" width="2"/>
  </cols>
  <sheetData>
    <row r="2" customFormat="false" ht="27.75" hidden="false" customHeight="true" outlineLevel="0" collapsed="false">
      <c r="B2" s="9" t="s">
        <v>63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customFormat="false" ht="15" hidden="false" customHeight="false" outlineLevel="0" collapsed="false">
      <c r="B3" s="25" t="s">
        <v>64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5" customFormat="false" ht="30" hidden="false" customHeight="true" outlineLevel="0" collapsed="false">
      <c r="B5" s="26" t="s">
        <v>27</v>
      </c>
      <c r="C5" s="26" t="s">
        <v>28</v>
      </c>
      <c r="D5" s="26" t="s">
        <v>65</v>
      </c>
      <c r="E5" s="26" t="s">
        <v>66</v>
      </c>
      <c r="F5" s="26" t="s">
        <v>67</v>
      </c>
      <c r="G5" s="26" t="s">
        <v>68</v>
      </c>
      <c r="H5" s="26" t="s">
        <v>69</v>
      </c>
      <c r="I5" s="26" t="s">
        <v>70</v>
      </c>
      <c r="J5" s="26" t="s">
        <v>71</v>
      </c>
      <c r="K5" s="26" t="s">
        <v>72</v>
      </c>
      <c r="L5" s="26" t="s">
        <v>73</v>
      </c>
    </row>
    <row r="6" customFormat="false" ht="18.75" hidden="false" customHeight="true" outlineLevel="0" collapsed="false">
      <c r="B6" s="27" t="s">
        <v>36</v>
      </c>
      <c r="C6" s="28" t="s">
        <v>37</v>
      </c>
      <c r="D6" s="29" t="n">
        <v>2</v>
      </c>
      <c r="E6" s="28" t="s">
        <v>38</v>
      </c>
      <c r="F6" s="30" t="n">
        <f aca="false">0</f>
        <v>0</v>
      </c>
      <c r="G6" s="30" t="n">
        <f aca="false">F6+D6</f>
        <v>2</v>
      </c>
      <c r="H6" s="30" t="n">
        <f aca="false">I7</f>
        <v>2</v>
      </c>
      <c r="I6" s="30" t="n">
        <f aca="false">H6-D6</f>
        <v>0</v>
      </c>
      <c r="J6" s="30" t="n">
        <f aca="false">I6-F6</f>
        <v>0</v>
      </c>
      <c r="K6" s="30" t="n">
        <f aca="false">F7-G6</f>
        <v>0</v>
      </c>
      <c r="L6" s="30" t="str">
        <f aca="false">IF(J6=0,"CRITICAL","float")</f>
        <v>CRITICAL</v>
      </c>
    </row>
    <row r="7" customFormat="false" ht="18.75" hidden="false" customHeight="true" outlineLevel="0" collapsed="false">
      <c r="B7" s="27" t="s">
        <v>40</v>
      </c>
      <c r="C7" s="28" t="s">
        <v>41</v>
      </c>
      <c r="D7" s="29" t="n">
        <v>3</v>
      </c>
      <c r="E7" s="28" t="s">
        <v>36</v>
      </c>
      <c r="F7" s="30" t="n">
        <f aca="false">G6</f>
        <v>2</v>
      </c>
      <c r="G7" s="30" t="n">
        <f aca="false">F7+D7</f>
        <v>5</v>
      </c>
      <c r="H7" s="30" t="n">
        <f aca="false">I8</f>
        <v>5</v>
      </c>
      <c r="I7" s="30" t="n">
        <f aca="false">H7-D7</f>
        <v>2</v>
      </c>
      <c r="J7" s="30" t="n">
        <f aca="false">I7-F7</f>
        <v>0</v>
      </c>
      <c r="K7" s="30" t="n">
        <f aca="false">F8-G7</f>
        <v>0</v>
      </c>
      <c r="L7" s="30" t="str">
        <f aca="false">IF(J7=0,"CRITICAL","float")</f>
        <v>CRITICAL</v>
      </c>
    </row>
    <row r="8" customFormat="false" ht="18.75" hidden="false" customHeight="true" outlineLevel="0" collapsed="false">
      <c r="B8" s="27" t="s">
        <v>43</v>
      </c>
      <c r="C8" s="28" t="s">
        <v>44</v>
      </c>
      <c r="D8" s="29" t="n">
        <v>4</v>
      </c>
      <c r="E8" s="28" t="s">
        <v>40</v>
      </c>
      <c r="F8" s="30" t="n">
        <f aca="false">G7</f>
        <v>5</v>
      </c>
      <c r="G8" s="30" t="n">
        <f aca="false">F8+D8</f>
        <v>9</v>
      </c>
      <c r="H8" s="30" t="n">
        <f aca="false">I9</f>
        <v>9</v>
      </c>
      <c r="I8" s="30" t="n">
        <f aca="false">H8-D8</f>
        <v>5</v>
      </c>
      <c r="J8" s="30" t="n">
        <f aca="false">I8-F8</f>
        <v>0</v>
      </c>
      <c r="K8" s="30" t="n">
        <f aca="false">F9-G8</f>
        <v>0</v>
      </c>
      <c r="L8" s="30" t="str">
        <f aca="false">IF(J8=0,"CRITICAL","float")</f>
        <v>CRITICAL</v>
      </c>
    </row>
    <row r="9" customFormat="false" ht="18.75" hidden="false" customHeight="true" outlineLevel="0" collapsed="false">
      <c r="B9" s="27" t="s">
        <v>45</v>
      </c>
      <c r="C9" s="28" t="s">
        <v>46</v>
      </c>
      <c r="D9" s="29" t="n">
        <v>6</v>
      </c>
      <c r="E9" s="28" t="s">
        <v>43</v>
      </c>
      <c r="F9" s="30" t="n">
        <f aca="false">G8</f>
        <v>9</v>
      </c>
      <c r="G9" s="30" t="n">
        <f aca="false">F9+D9</f>
        <v>15</v>
      </c>
      <c r="H9" s="30" t="n">
        <f aca="false">I10</f>
        <v>15</v>
      </c>
      <c r="I9" s="30" t="n">
        <f aca="false">H9-D9</f>
        <v>9</v>
      </c>
      <c r="J9" s="30" t="n">
        <f aca="false">I9-F9</f>
        <v>0</v>
      </c>
      <c r="K9" s="30" t="n">
        <f aca="false">F10-G9</f>
        <v>0</v>
      </c>
      <c r="L9" s="30" t="str">
        <f aca="false">IF(J9=0,"CRITICAL","float")</f>
        <v>CRITICAL</v>
      </c>
    </row>
    <row r="10" customFormat="false" ht="18.75" hidden="false" customHeight="true" outlineLevel="0" collapsed="false">
      <c r="B10" s="27" t="s">
        <v>47</v>
      </c>
      <c r="C10" s="28" t="s">
        <v>48</v>
      </c>
      <c r="D10" s="29" t="n">
        <v>5</v>
      </c>
      <c r="E10" s="28" t="s">
        <v>45</v>
      </c>
      <c r="F10" s="30" t="n">
        <f aca="false">G9</f>
        <v>15</v>
      </c>
      <c r="G10" s="30" t="n">
        <f aca="false">F10+D10</f>
        <v>20</v>
      </c>
      <c r="H10" s="30" t="n">
        <f aca="false">MIN(I11,I12)</f>
        <v>20</v>
      </c>
      <c r="I10" s="30" t="n">
        <f aca="false">H10-D10</f>
        <v>15</v>
      </c>
      <c r="J10" s="30" t="n">
        <f aca="false">I10-F10</f>
        <v>0</v>
      </c>
      <c r="K10" s="30" t="n">
        <f aca="false">MIN(F11,F12)-G10</f>
        <v>0</v>
      </c>
      <c r="L10" s="30" t="str">
        <f aca="false">IF(J10=0,"CRITICAL","float")</f>
        <v>CRITICAL</v>
      </c>
    </row>
    <row r="11" customFormat="false" ht="18.75" hidden="false" customHeight="true" outlineLevel="0" collapsed="false">
      <c r="B11" s="27" t="s">
        <v>49</v>
      </c>
      <c r="C11" s="28" t="s">
        <v>50</v>
      </c>
      <c r="D11" s="29" t="n">
        <v>2</v>
      </c>
      <c r="E11" s="28" t="s">
        <v>47</v>
      </c>
      <c r="F11" s="30" t="n">
        <f aca="false">G10</f>
        <v>20</v>
      </c>
      <c r="G11" s="30" t="n">
        <f aca="false">F11+D11</f>
        <v>22</v>
      </c>
      <c r="H11" s="30" t="n">
        <f aca="false">I13</f>
        <v>23</v>
      </c>
      <c r="I11" s="30" t="n">
        <f aca="false">H11-D11</f>
        <v>21</v>
      </c>
      <c r="J11" s="30" t="n">
        <f aca="false">I11-F11</f>
        <v>1</v>
      </c>
      <c r="K11" s="30" t="n">
        <f aca="false">F13-G11</f>
        <v>1</v>
      </c>
      <c r="L11" s="30" t="str">
        <f aca="false">IF(J11=0,"CRITICAL","float")</f>
        <v>float</v>
      </c>
    </row>
    <row r="12" customFormat="false" ht="18.75" hidden="false" customHeight="true" outlineLevel="0" collapsed="false">
      <c r="B12" s="27" t="s">
        <v>51</v>
      </c>
      <c r="C12" s="28" t="s">
        <v>52</v>
      </c>
      <c r="D12" s="29" t="n">
        <v>3</v>
      </c>
      <c r="E12" s="28" t="s">
        <v>47</v>
      </c>
      <c r="F12" s="30" t="n">
        <f aca="false">G10</f>
        <v>20</v>
      </c>
      <c r="G12" s="30" t="n">
        <f aca="false">F12+D12</f>
        <v>23</v>
      </c>
      <c r="H12" s="30" t="n">
        <f aca="false">I13</f>
        <v>23</v>
      </c>
      <c r="I12" s="30" t="n">
        <f aca="false">H12-D12</f>
        <v>20</v>
      </c>
      <c r="J12" s="30" t="n">
        <f aca="false">I12-F12</f>
        <v>0</v>
      </c>
      <c r="K12" s="30" t="n">
        <f aca="false">F13-G12</f>
        <v>0</v>
      </c>
      <c r="L12" s="30" t="str">
        <f aca="false">IF(J12=0,"CRITICAL","float")</f>
        <v>CRITICAL</v>
      </c>
    </row>
    <row r="13" customFormat="false" ht="18.75" hidden="false" customHeight="true" outlineLevel="0" collapsed="false">
      <c r="B13" s="27" t="s">
        <v>53</v>
      </c>
      <c r="C13" s="28" t="s">
        <v>54</v>
      </c>
      <c r="D13" s="29" t="n">
        <v>4</v>
      </c>
      <c r="E13" s="28" t="s">
        <v>55</v>
      </c>
      <c r="F13" s="30" t="n">
        <f aca="false">MAX(G11,G12)</f>
        <v>23</v>
      </c>
      <c r="G13" s="30" t="n">
        <f aca="false">F13+D13</f>
        <v>27</v>
      </c>
      <c r="H13" s="30" t="n">
        <f aca="false">I14</f>
        <v>27</v>
      </c>
      <c r="I13" s="30" t="n">
        <f aca="false">H13-D13</f>
        <v>23</v>
      </c>
      <c r="J13" s="30" t="n">
        <f aca="false">I13-F13</f>
        <v>0</v>
      </c>
      <c r="K13" s="30" t="n">
        <f aca="false">F14-G13</f>
        <v>0</v>
      </c>
      <c r="L13" s="30" t="str">
        <f aca="false">IF(J13=0,"CRITICAL","float")</f>
        <v>CRITICAL</v>
      </c>
    </row>
    <row r="14" customFormat="false" ht="18.75" hidden="false" customHeight="true" outlineLevel="0" collapsed="false">
      <c r="B14" s="27" t="s">
        <v>56</v>
      </c>
      <c r="C14" s="28" t="s">
        <v>57</v>
      </c>
      <c r="D14" s="29" t="n">
        <v>4</v>
      </c>
      <c r="E14" s="28" t="s">
        <v>53</v>
      </c>
      <c r="F14" s="30" t="n">
        <f aca="false">G13</f>
        <v>27</v>
      </c>
      <c r="G14" s="30" t="n">
        <f aca="false">F14+D14</f>
        <v>31</v>
      </c>
      <c r="H14" s="30" t="n">
        <f aca="false">I15</f>
        <v>31</v>
      </c>
      <c r="I14" s="30" t="n">
        <f aca="false">H14-D14</f>
        <v>27</v>
      </c>
      <c r="J14" s="30" t="n">
        <f aca="false">I14-F14</f>
        <v>0</v>
      </c>
      <c r="K14" s="30" t="n">
        <f aca="false">F15-G14</f>
        <v>0</v>
      </c>
      <c r="L14" s="30" t="str">
        <f aca="false">IF(J14=0,"CRITICAL","float")</f>
        <v>CRITICAL</v>
      </c>
    </row>
    <row r="15" customFormat="false" ht="18.75" hidden="false" customHeight="true" outlineLevel="0" collapsed="false">
      <c r="B15" s="27" t="s">
        <v>58</v>
      </c>
      <c r="C15" s="28" t="s">
        <v>59</v>
      </c>
      <c r="D15" s="29" t="n">
        <v>2</v>
      </c>
      <c r="E15" s="28" t="s">
        <v>56</v>
      </c>
      <c r="F15" s="30" t="n">
        <f aca="false">G14</f>
        <v>31</v>
      </c>
      <c r="G15" s="30" t="n">
        <f aca="false">F15+D15</f>
        <v>33</v>
      </c>
      <c r="H15" s="30" t="n">
        <f aca="false">G15</f>
        <v>33</v>
      </c>
      <c r="I15" s="30" t="n">
        <f aca="false">H15-D15</f>
        <v>31</v>
      </c>
      <c r="J15" s="30" t="n">
        <f aca="false">I15-F15</f>
        <v>0</v>
      </c>
      <c r="K15" s="30" t="n">
        <f aca="false">0</f>
        <v>0</v>
      </c>
      <c r="L15" s="30" t="str">
        <f aca="false">IF(J15=0,"CRITICAL","float")</f>
        <v>CRITICAL</v>
      </c>
    </row>
    <row r="17" customFormat="false" ht="15" hidden="false" customHeight="false" outlineLevel="0" collapsed="false">
      <c r="B17" s="31" t="s">
        <v>74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customFormat="false" ht="15" hidden="false" customHeight="false" outlineLevel="0" collapsed="false">
      <c r="B18" s="32" t="s">
        <v>75</v>
      </c>
      <c r="D18" s="33" t="n">
        <f aca="false">G15</f>
        <v>33</v>
      </c>
      <c r="E18" s="34" t="s">
        <v>76</v>
      </c>
      <c r="F18" s="34"/>
      <c r="G18" s="34"/>
      <c r="H18" s="34"/>
      <c r="I18" s="34"/>
      <c r="J18" s="34"/>
      <c r="K18" s="34"/>
      <c r="L18" s="34"/>
    </row>
    <row r="19" customFormat="false" ht="15" hidden="false" customHeight="false" outlineLevel="0" collapsed="false">
      <c r="B19" s="32" t="s">
        <v>77</v>
      </c>
      <c r="D19" s="35" t="s">
        <v>78</v>
      </c>
      <c r="E19" s="35"/>
      <c r="F19" s="35"/>
      <c r="G19" s="35"/>
      <c r="H19" s="35"/>
      <c r="I19" s="35"/>
      <c r="J19" s="35"/>
      <c r="K19" s="35"/>
      <c r="L19" s="35"/>
    </row>
  </sheetData>
  <mergeCells count="5">
    <mergeCell ref="B2:L2"/>
    <mergeCell ref="B3:L3"/>
    <mergeCell ref="B17:L17"/>
    <mergeCell ref="E18:L18"/>
    <mergeCell ref="D19:L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2"/>
  </cols>
  <sheetData>
    <row r="2" customFormat="false" ht="27.75" hidden="false" customHeight="true" outlineLevel="0" collapsed="false">
      <c r="B2" s="9" t="s">
        <v>79</v>
      </c>
      <c r="C2" s="9"/>
      <c r="D2" s="9"/>
    </row>
    <row r="3" customFormat="false" ht="15" hidden="false" customHeight="false" outlineLevel="0" collapsed="false">
      <c r="B3" s="25" t="s">
        <v>80</v>
      </c>
      <c r="C3" s="25"/>
      <c r="D3" s="25"/>
    </row>
    <row r="5" customFormat="false" ht="24" hidden="false" customHeight="true" outlineLevel="0" collapsed="false">
      <c r="B5" s="36" t="s">
        <v>81</v>
      </c>
      <c r="C5" s="36" t="s">
        <v>82</v>
      </c>
      <c r="D5" s="36" t="s">
        <v>83</v>
      </c>
    </row>
    <row r="6" customFormat="false" ht="19.5" hidden="false" customHeight="true" outlineLevel="0" collapsed="false">
      <c r="B6" s="37" t="s">
        <v>84</v>
      </c>
      <c r="C6" s="38" t="n">
        <f aca="false">'1. Activity List'!G16</f>
        <v>25350</v>
      </c>
      <c r="D6" s="39" t="n">
        <f aca="false">C6/$C$9</f>
        <v>0.483317445185891</v>
      </c>
    </row>
    <row r="7" customFormat="false" ht="19.5" hidden="false" customHeight="true" outlineLevel="0" collapsed="false">
      <c r="B7" s="37" t="s">
        <v>85</v>
      </c>
      <c r="C7" s="38" t="n">
        <f aca="false">'1. Activity List'!H16</f>
        <v>21400</v>
      </c>
      <c r="D7" s="39" t="n">
        <f aca="false">C7/$C$9</f>
        <v>0.408007626310772</v>
      </c>
    </row>
    <row r="8" customFormat="false" ht="19.5" hidden="false" customHeight="true" outlineLevel="0" collapsed="false">
      <c r="B8" s="37" t="s">
        <v>86</v>
      </c>
      <c r="C8" s="38" t="n">
        <f aca="false">'1. Activity List'!I16</f>
        <v>5700</v>
      </c>
      <c r="D8" s="39" t="n">
        <f aca="false">C8/$C$9</f>
        <v>0.108674928503337</v>
      </c>
    </row>
    <row r="9" customFormat="false" ht="21.75" hidden="false" customHeight="true" outlineLevel="0" collapsed="false">
      <c r="B9" s="40" t="s">
        <v>87</v>
      </c>
      <c r="C9" s="41" t="n">
        <f aca="false">SUM(C6:C8)</f>
        <v>52450</v>
      </c>
      <c r="D9" s="42" t="n">
        <f aca="false">C9/$C$9</f>
        <v>1</v>
      </c>
    </row>
  </sheetData>
  <mergeCells count="2">
    <mergeCell ref="B2:D2"/>
    <mergeCell ref="B3:D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28"/>
    <col collapsed="false" customWidth="true" hidden="false" outlineLevel="0" max="5" min="4" style="0" width="13"/>
    <col collapsed="false" customWidth="true" hidden="false" outlineLevel="0" max="6" min="6" style="0" width="14"/>
    <col collapsed="false" customWidth="true" hidden="false" outlineLevel="0" max="7" min="7" style="0" width="22"/>
    <col collapsed="false" customWidth="true" hidden="false" outlineLevel="0" max="8" min="8" style="0" width="2"/>
  </cols>
  <sheetData>
    <row r="2" customFormat="false" ht="27.75" hidden="false" customHeight="true" outlineLevel="0" collapsed="false">
      <c r="B2" s="9" t="s">
        <v>88</v>
      </c>
      <c r="C2" s="9"/>
      <c r="D2" s="9"/>
      <c r="E2" s="9"/>
      <c r="F2" s="9"/>
      <c r="G2" s="9"/>
    </row>
    <row r="4" customFormat="false" ht="15" hidden="false" customHeight="false" outlineLevel="0" collapsed="false">
      <c r="B4" s="4" t="s">
        <v>89</v>
      </c>
      <c r="C4" s="4"/>
      <c r="D4" s="4"/>
      <c r="E4" s="4"/>
      <c r="F4" s="4"/>
      <c r="G4" s="4"/>
    </row>
    <row r="5" customFormat="false" ht="42" hidden="false" customHeight="true" outlineLevel="0" collapsed="false">
      <c r="B5" s="6" t="s">
        <v>90</v>
      </c>
      <c r="C5" s="5" t="s">
        <v>91</v>
      </c>
      <c r="D5" s="5"/>
      <c r="E5" s="5"/>
      <c r="F5" s="5"/>
      <c r="G5" s="5"/>
    </row>
    <row r="6" customFormat="false" ht="42" hidden="false" customHeight="true" outlineLevel="0" collapsed="false">
      <c r="B6" s="6" t="s">
        <v>92</v>
      </c>
      <c r="C6" s="5" t="s">
        <v>93</v>
      </c>
      <c r="D6" s="5"/>
      <c r="E6" s="5"/>
      <c r="F6" s="5"/>
      <c r="G6" s="5"/>
    </row>
    <row r="7" customFormat="false" ht="15" hidden="false" customHeight="false" outlineLevel="0" collapsed="false">
      <c r="B7" s="4" t="s">
        <v>94</v>
      </c>
      <c r="C7" s="4"/>
      <c r="D7" s="4"/>
      <c r="E7" s="4"/>
      <c r="F7" s="4"/>
      <c r="G7" s="4"/>
    </row>
    <row r="8" customFormat="false" ht="30" hidden="false" customHeight="true" outlineLevel="0" collapsed="false">
      <c r="B8" s="26" t="s">
        <v>27</v>
      </c>
      <c r="C8" s="26" t="s">
        <v>28</v>
      </c>
      <c r="D8" s="26" t="s">
        <v>95</v>
      </c>
      <c r="E8" s="26" t="s">
        <v>96</v>
      </c>
      <c r="F8" s="26" t="s">
        <v>97</v>
      </c>
      <c r="G8" s="26" t="s">
        <v>98</v>
      </c>
    </row>
    <row r="9" customFormat="false" ht="18.75" hidden="false" customHeight="true" outlineLevel="0" collapsed="false">
      <c r="B9" s="27" t="s">
        <v>36</v>
      </c>
      <c r="C9" s="28" t="s">
        <v>37</v>
      </c>
      <c r="D9" s="43" t="n">
        <f aca="false">'2. CPM Schedule Check'!G6</f>
        <v>2</v>
      </c>
      <c r="E9" s="43" t="n">
        <f aca="false">E23</f>
        <v>2</v>
      </c>
      <c r="F9" s="44" t="n">
        <f aca="false">D9-E9</f>
        <v>0</v>
      </c>
      <c r="G9" s="45"/>
    </row>
    <row r="10" customFormat="false" ht="18.75" hidden="false" customHeight="true" outlineLevel="0" collapsed="false">
      <c r="B10" s="27" t="s">
        <v>40</v>
      </c>
      <c r="C10" s="28" t="s">
        <v>41</v>
      </c>
      <c r="D10" s="43" t="n">
        <f aca="false">'2. CPM Schedule Check'!G7</f>
        <v>5</v>
      </c>
      <c r="E10" s="43" t="n">
        <f aca="false">E24</f>
        <v>5</v>
      </c>
      <c r="F10" s="44" t="n">
        <f aca="false">D10-E10</f>
        <v>0</v>
      </c>
      <c r="G10" s="45"/>
    </row>
    <row r="11" customFormat="false" ht="18.75" hidden="false" customHeight="true" outlineLevel="0" collapsed="false">
      <c r="B11" s="27" t="s">
        <v>43</v>
      </c>
      <c r="C11" s="28" t="s">
        <v>44</v>
      </c>
      <c r="D11" s="43" t="n">
        <f aca="false">'2. CPM Schedule Check'!G8</f>
        <v>9</v>
      </c>
      <c r="E11" s="43" t="n">
        <f aca="false">E25</f>
        <v>9</v>
      </c>
      <c r="F11" s="44" t="n">
        <f aca="false">D11-E11</f>
        <v>0</v>
      </c>
      <c r="G11" s="45"/>
    </row>
    <row r="12" customFormat="false" ht="18.75" hidden="false" customHeight="true" outlineLevel="0" collapsed="false">
      <c r="B12" s="27" t="s">
        <v>45</v>
      </c>
      <c r="C12" s="28" t="s">
        <v>46</v>
      </c>
      <c r="D12" s="43" t="n">
        <f aca="false">'2. CPM Schedule Check'!G9</f>
        <v>15</v>
      </c>
      <c r="E12" s="43" t="n">
        <f aca="false">E26</f>
        <v>18</v>
      </c>
      <c r="F12" s="46" t="n">
        <f aca="false">D12-E12</f>
        <v>-3</v>
      </c>
      <c r="G12" s="47" t="s">
        <v>99</v>
      </c>
    </row>
    <row r="13" customFormat="false" ht="18.75" hidden="false" customHeight="true" outlineLevel="0" collapsed="false">
      <c r="B13" s="27" t="s">
        <v>47</v>
      </c>
      <c r="C13" s="28" t="s">
        <v>48</v>
      </c>
      <c r="D13" s="43" t="n">
        <f aca="false">'2. CPM Schedule Check'!G10</f>
        <v>20</v>
      </c>
      <c r="E13" s="43" t="n">
        <f aca="false">E27</f>
        <v>23</v>
      </c>
      <c r="F13" s="46" t="n">
        <f aca="false">D13-E13</f>
        <v>-3</v>
      </c>
      <c r="G13" s="47" t="s">
        <v>100</v>
      </c>
    </row>
    <row r="14" customFormat="false" ht="18.75" hidden="false" customHeight="true" outlineLevel="0" collapsed="false">
      <c r="B14" s="27" t="s">
        <v>49</v>
      </c>
      <c r="C14" s="28" t="s">
        <v>50</v>
      </c>
      <c r="D14" s="43" t="n">
        <f aca="false">'2. CPM Schedule Check'!G11</f>
        <v>22</v>
      </c>
      <c r="E14" s="43" t="n">
        <f aca="false">E28</f>
        <v>20</v>
      </c>
      <c r="F14" s="48" t="n">
        <f aca="false">D14-E14</f>
        <v>2</v>
      </c>
      <c r="G14" s="49" t="s">
        <v>101</v>
      </c>
    </row>
    <row r="15" customFormat="false" ht="18.75" hidden="false" customHeight="true" outlineLevel="0" collapsed="false">
      <c r="B15" s="27" t="s">
        <v>51</v>
      </c>
      <c r="C15" s="28" t="s">
        <v>52</v>
      </c>
      <c r="D15" s="43" t="n">
        <f aca="false">'2. CPM Schedule Check'!G12</f>
        <v>23</v>
      </c>
      <c r="E15" s="43" t="n">
        <f aca="false">E29</f>
        <v>26</v>
      </c>
      <c r="F15" s="46" t="n">
        <f aca="false">D15-E15</f>
        <v>-3</v>
      </c>
      <c r="G15" s="47" t="s">
        <v>102</v>
      </c>
    </row>
    <row r="16" customFormat="false" ht="18.75" hidden="false" customHeight="true" outlineLevel="0" collapsed="false">
      <c r="B16" s="27" t="s">
        <v>53</v>
      </c>
      <c r="C16" s="28" t="s">
        <v>54</v>
      </c>
      <c r="D16" s="43" t="n">
        <f aca="false">'2. CPM Schedule Check'!G13</f>
        <v>27</v>
      </c>
      <c r="E16" s="43" t="n">
        <f aca="false">E30</f>
        <v>30</v>
      </c>
      <c r="F16" s="46" t="n">
        <f aca="false">D16-E16</f>
        <v>-3</v>
      </c>
      <c r="G16" s="47" t="s">
        <v>102</v>
      </c>
    </row>
    <row r="17" customFormat="false" ht="18.75" hidden="false" customHeight="true" outlineLevel="0" collapsed="false">
      <c r="B17" s="27" t="s">
        <v>56</v>
      </c>
      <c r="C17" s="28" t="s">
        <v>57</v>
      </c>
      <c r="D17" s="43" t="n">
        <f aca="false">'2. CPM Schedule Check'!G14</f>
        <v>31</v>
      </c>
      <c r="E17" s="43" t="n">
        <f aca="false">E31</f>
        <v>34</v>
      </c>
      <c r="F17" s="46" t="n">
        <f aca="false">D17-E17</f>
        <v>-3</v>
      </c>
      <c r="G17" s="47" t="s">
        <v>102</v>
      </c>
    </row>
    <row r="18" customFormat="false" ht="18.75" hidden="false" customHeight="true" outlineLevel="0" collapsed="false">
      <c r="B18" s="27" t="s">
        <v>58</v>
      </c>
      <c r="C18" s="28" t="s">
        <v>59</v>
      </c>
      <c r="D18" s="43" t="n">
        <f aca="false">'2. CPM Schedule Check'!G15</f>
        <v>33</v>
      </c>
      <c r="E18" s="43" t="n">
        <f aca="false">E32</f>
        <v>36</v>
      </c>
      <c r="F18" s="46" t="n">
        <f aca="false">D18-E18</f>
        <v>-3</v>
      </c>
      <c r="G18" s="47" t="s">
        <v>103</v>
      </c>
    </row>
    <row r="19" customFormat="false" ht="15" hidden="false" customHeight="true" outlineLevel="0" collapsed="false">
      <c r="B19" s="50" t="s">
        <v>104</v>
      </c>
      <c r="C19" s="50"/>
      <c r="D19" s="50"/>
      <c r="E19" s="50"/>
      <c r="F19" s="50"/>
      <c r="G19" s="50"/>
    </row>
    <row r="20" customFormat="false" ht="15" hidden="false" customHeight="false" outlineLevel="0" collapsed="false">
      <c r="B20" s="50"/>
      <c r="C20" s="50"/>
      <c r="D20" s="50"/>
      <c r="E20" s="50"/>
      <c r="F20" s="50"/>
      <c r="G20" s="50"/>
    </row>
    <row r="21" customFormat="false" ht="15" hidden="false" customHeight="false" outlineLevel="0" collapsed="false">
      <c r="B21" s="51" t="s">
        <v>105</v>
      </c>
      <c r="C21" s="51"/>
      <c r="D21" s="51"/>
      <c r="E21" s="51"/>
      <c r="F21" s="51"/>
      <c r="G21" s="51"/>
    </row>
    <row r="22" customFormat="false" ht="15" hidden="false" customHeight="false" outlineLevel="0" collapsed="false">
      <c r="B22" s="52" t="s">
        <v>106</v>
      </c>
      <c r="C22" s="52" t="s">
        <v>107</v>
      </c>
      <c r="D22" s="52" t="s">
        <v>67</v>
      </c>
      <c r="E22" s="52" t="s">
        <v>68</v>
      </c>
    </row>
    <row r="23" customFormat="false" ht="15" hidden="false" customHeight="false" outlineLevel="0" collapsed="false">
      <c r="B23" s="53" t="s">
        <v>36</v>
      </c>
      <c r="C23" s="53" t="n">
        <v>2</v>
      </c>
      <c r="D23" s="53" t="n">
        <f aca="false">0</f>
        <v>0</v>
      </c>
      <c r="E23" s="53" t="n">
        <f aca="false">D23+C23</f>
        <v>2</v>
      </c>
    </row>
    <row r="24" customFormat="false" ht="15" hidden="false" customHeight="false" outlineLevel="0" collapsed="false">
      <c r="B24" s="53" t="s">
        <v>40</v>
      </c>
      <c r="C24" s="53" t="n">
        <v>3</v>
      </c>
      <c r="D24" s="53" t="n">
        <f aca="false">E23</f>
        <v>2</v>
      </c>
      <c r="E24" s="53" t="n">
        <f aca="false">D24+C24</f>
        <v>5</v>
      </c>
    </row>
    <row r="25" customFormat="false" ht="15" hidden="false" customHeight="false" outlineLevel="0" collapsed="false">
      <c r="B25" s="53" t="s">
        <v>43</v>
      </c>
      <c r="C25" s="53" t="n">
        <v>4</v>
      </c>
      <c r="D25" s="53" t="n">
        <f aca="false">E24</f>
        <v>5</v>
      </c>
      <c r="E25" s="53" t="n">
        <f aca="false">D25+C25</f>
        <v>9</v>
      </c>
    </row>
    <row r="26" customFormat="false" ht="15" hidden="false" customHeight="false" outlineLevel="0" collapsed="false">
      <c r="B26" s="53" t="s">
        <v>45</v>
      </c>
      <c r="C26" s="53" t="n">
        <v>9</v>
      </c>
      <c r="D26" s="53" t="n">
        <f aca="false">E25</f>
        <v>9</v>
      </c>
      <c r="E26" s="53" t="n">
        <f aca="false">D26+C26</f>
        <v>18</v>
      </c>
    </row>
    <row r="27" customFormat="false" ht="15" hidden="false" customHeight="false" outlineLevel="0" collapsed="false">
      <c r="B27" s="53" t="s">
        <v>47</v>
      </c>
      <c r="C27" s="53" t="n">
        <v>5</v>
      </c>
      <c r="D27" s="53" t="n">
        <f aca="false">E26</f>
        <v>18</v>
      </c>
      <c r="E27" s="53" t="n">
        <f aca="false">D27+C27</f>
        <v>23</v>
      </c>
    </row>
    <row r="28" customFormat="false" ht="15" hidden="false" customHeight="false" outlineLevel="0" collapsed="false">
      <c r="B28" s="53" t="s">
        <v>49</v>
      </c>
      <c r="C28" s="53" t="n">
        <v>2</v>
      </c>
      <c r="D28" s="53" t="n">
        <f aca="false">E26</f>
        <v>18</v>
      </c>
      <c r="E28" s="53" t="n">
        <f aca="false">D28+C28</f>
        <v>20</v>
      </c>
    </row>
    <row r="29" customFormat="false" ht="15" hidden="false" customHeight="false" outlineLevel="0" collapsed="false">
      <c r="B29" s="53" t="s">
        <v>51</v>
      </c>
      <c r="C29" s="53" t="n">
        <v>3</v>
      </c>
      <c r="D29" s="53" t="n">
        <f aca="false">E27</f>
        <v>23</v>
      </c>
      <c r="E29" s="53" t="n">
        <f aca="false">D29+C29</f>
        <v>26</v>
      </c>
    </row>
    <row r="30" customFormat="false" ht="15" hidden="false" customHeight="false" outlineLevel="0" collapsed="false">
      <c r="B30" s="53" t="s">
        <v>53</v>
      </c>
      <c r="C30" s="53" t="n">
        <v>4</v>
      </c>
      <c r="D30" s="53" t="n">
        <f aca="false">MAX(E28,E29)</f>
        <v>26</v>
      </c>
      <c r="E30" s="53" t="n">
        <f aca="false">D30+C30</f>
        <v>30</v>
      </c>
    </row>
    <row r="31" customFormat="false" ht="15" hidden="false" customHeight="false" outlineLevel="0" collapsed="false">
      <c r="B31" s="53" t="s">
        <v>56</v>
      </c>
      <c r="C31" s="53" t="n">
        <v>4</v>
      </c>
      <c r="D31" s="53" t="n">
        <f aca="false">E30</f>
        <v>30</v>
      </c>
      <c r="E31" s="53" t="n">
        <f aca="false">D31+C31</f>
        <v>34</v>
      </c>
    </row>
    <row r="32" customFormat="false" ht="15" hidden="false" customHeight="false" outlineLevel="0" collapsed="false">
      <c r="B32" s="53" t="s">
        <v>58</v>
      </c>
      <c r="C32" s="53" t="n">
        <v>2</v>
      </c>
      <c r="D32" s="53" t="n">
        <f aca="false">E31</f>
        <v>34</v>
      </c>
      <c r="E32" s="53" t="n">
        <f aca="false">D32+C32</f>
        <v>36</v>
      </c>
    </row>
  </sheetData>
  <mergeCells count="7">
    <mergeCell ref="B2:G2"/>
    <mergeCell ref="B4:G4"/>
    <mergeCell ref="C5:G5"/>
    <mergeCell ref="C6:G6"/>
    <mergeCell ref="B7:G7"/>
    <mergeCell ref="B19:G20"/>
    <mergeCell ref="B21:G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26"/>
    <col collapsed="false" customWidth="true" hidden="false" outlineLevel="0" max="4" min="4" style="0" width="13"/>
    <col collapsed="false" customWidth="true" hidden="false" outlineLevel="0" max="5" min="5" style="0" width="15"/>
    <col collapsed="false" customWidth="true" hidden="false" outlineLevel="0" max="7" min="6" style="0" width="13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2"/>
  </cols>
  <sheetData>
    <row r="2" customFormat="false" ht="27.75" hidden="false" customHeight="true" outlineLevel="0" collapsed="false">
      <c r="B2" s="9" t="s">
        <v>108</v>
      </c>
      <c r="C2" s="9"/>
      <c r="D2" s="9"/>
      <c r="E2" s="9"/>
      <c r="F2" s="9"/>
      <c r="G2" s="9"/>
      <c r="H2" s="9"/>
      <c r="I2" s="9"/>
    </row>
    <row r="3" customFormat="false" ht="27.75" hidden="false" customHeight="true" outlineLevel="0" collapsed="false">
      <c r="B3" s="24" t="s">
        <v>109</v>
      </c>
      <c r="C3" s="24"/>
      <c r="D3" s="24"/>
      <c r="E3" s="24"/>
      <c r="F3" s="24"/>
      <c r="G3" s="24"/>
      <c r="H3" s="24"/>
      <c r="I3" s="24"/>
    </row>
    <row r="5" customFormat="false" ht="15" hidden="false" customHeight="false" outlineLevel="0" collapsed="false">
      <c r="B5" s="4" t="s">
        <v>110</v>
      </c>
      <c r="C5" s="4"/>
      <c r="D5" s="4"/>
      <c r="E5" s="4"/>
      <c r="F5" s="4"/>
      <c r="G5" s="4"/>
      <c r="H5" s="4"/>
      <c r="I5" s="4"/>
    </row>
    <row r="6" customFormat="false" ht="31.5" hidden="false" customHeight="true" outlineLevel="0" collapsed="false">
      <c r="B6" s="54" t="s">
        <v>27</v>
      </c>
      <c r="C6" s="54" t="s">
        <v>28</v>
      </c>
      <c r="D6" s="54" t="s">
        <v>111</v>
      </c>
      <c r="E6" s="54" t="s">
        <v>112</v>
      </c>
      <c r="F6" s="54" t="s">
        <v>113</v>
      </c>
      <c r="G6" s="54" t="s">
        <v>114</v>
      </c>
      <c r="H6" s="54" t="s">
        <v>115</v>
      </c>
      <c r="I6" s="54" t="s">
        <v>116</v>
      </c>
    </row>
    <row r="7" customFormat="false" ht="18.75" hidden="false" customHeight="true" outlineLevel="0" collapsed="false">
      <c r="B7" s="27" t="s">
        <v>36</v>
      </c>
      <c r="C7" s="28" t="s">
        <v>37</v>
      </c>
      <c r="D7" s="29" t="n">
        <v>2</v>
      </c>
      <c r="E7" s="29" t="s">
        <v>117</v>
      </c>
      <c r="F7" s="55" t="n">
        <v>1</v>
      </c>
      <c r="G7" s="56" t="n">
        <v>1</v>
      </c>
      <c r="H7" s="57" t="s">
        <v>38</v>
      </c>
      <c r="I7" s="57" t="s">
        <v>118</v>
      </c>
    </row>
    <row r="8" customFormat="false" ht="18.75" hidden="false" customHeight="true" outlineLevel="0" collapsed="false">
      <c r="B8" s="27" t="s">
        <v>40</v>
      </c>
      <c r="C8" s="28" t="s">
        <v>41</v>
      </c>
      <c r="D8" s="29" t="n">
        <v>3</v>
      </c>
      <c r="E8" s="29" t="s">
        <v>117</v>
      </c>
      <c r="F8" s="55" t="n">
        <v>1</v>
      </c>
      <c r="G8" s="56" t="n">
        <v>1</v>
      </c>
      <c r="H8" s="57" t="s">
        <v>38</v>
      </c>
      <c r="I8" s="57" t="s">
        <v>118</v>
      </c>
    </row>
    <row r="9" customFormat="false" ht="18.75" hidden="false" customHeight="true" outlineLevel="0" collapsed="false">
      <c r="B9" s="27" t="s">
        <v>43</v>
      </c>
      <c r="C9" s="28" t="s">
        <v>44</v>
      </c>
      <c r="D9" s="29" t="n">
        <v>4</v>
      </c>
      <c r="E9" s="29" t="s">
        <v>117</v>
      </c>
      <c r="F9" s="55" t="n">
        <v>1</v>
      </c>
      <c r="G9" s="56" t="n">
        <v>1</v>
      </c>
      <c r="H9" s="57" t="s">
        <v>38</v>
      </c>
      <c r="I9" s="57" t="s">
        <v>118</v>
      </c>
    </row>
    <row r="10" customFormat="false" ht="18.75" hidden="false" customHeight="true" outlineLevel="0" collapsed="false">
      <c r="B10" s="27" t="s">
        <v>45</v>
      </c>
      <c r="C10" s="28" t="s">
        <v>46</v>
      </c>
      <c r="D10" s="29" t="n">
        <v>6</v>
      </c>
      <c r="E10" s="29" t="s">
        <v>117</v>
      </c>
      <c r="F10" s="55" t="n">
        <v>1</v>
      </c>
      <c r="G10" s="56" t="n">
        <v>1</v>
      </c>
      <c r="H10" s="57" t="s">
        <v>38</v>
      </c>
      <c r="I10" s="57" t="s">
        <v>118</v>
      </c>
    </row>
    <row r="11" customFormat="false" ht="18.75" hidden="false" customHeight="true" outlineLevel="0" collapsed="false">
      <c r="B11" s="27" t="s">
        <v>47</v>
      </c>
      <c r="C11" s="28" t="s">
        <v>48</v>
      </c>
      <c r="D11" s="29" t="n">
        <v>5</v>
      </c>
      <c r="E11" s="29" t="s">
        <v>117</v>
      </c>
      <c r="F11" s="55" t="n">
        <v>1</v>
      </c>
      <c r="G11" s="56" t="n">
        <v>1</v>
      </c>
      <c r="H11" s="57" t="s">
        <v>38</v>
      </c>
      <c r="I11" s="57" t="s">
        <v>118</v>
      </c>
    </row>
    <row r="12" customFormat="false" ht="18.75" hidden="false" customHeight="true" outlineLevel="0" collapsed="false">
      <c r="B12" s="27" t="s">
        <v>49</v>
      </c>
      <c r="C12" s="28" t="s">
        <v>50</v>
      </c>
      <c r="D12" s="29" t="n">
        <v>2</v>
      </c>
      <c r="E12" s="29" t="s">
        <v>119</v>
      </c>
      <c r="F12" s="55" t="n">
        <v>0.9</v>
      </c>
      <c r="G12" s="56" t="n">
        <v>0.5</v>
      </c>
      <c r="H12" s="58" t="s">
        <v>120</v>
      </c>
      <c r="I12" s="58" t="s">
        <v>121</v>
      </c>
    </row>
    <row r="13" customFormat="false" ht="18.75" hidden="false" customHeight="true" outlineLevel="0" collapsed="false">
      <c r="B13" s="27" t="s">
        <v>51</v>
      </c>
      <c r="C13" s="28" t="s">
        <v>52</v>
      </c>
      <c r="D13" s="29" t="n">
        <v>3</v>
      </c>
      <c r="E13" s="29" t="s">
        <v>119</v>
      </c>
      <c r="F13" s="55" t="n">
        <v>0.1</v>
      </c>
      <c r="G13" s="56" t="n">
        <v>0.33</v>
      </c>
      <c r="H13" s="59" t="s">
        <v>122</v>
      </c>
      <c r="I13" s="59" t="s">
        <v>123</v>
      </c>
    </row>
    <row r="14" customFormat="false" ht="18.75" hidden="false" customHeight="true" outlineLevel="0" collapsed="false">
      <c r="B14" s="27" t="s">
        <v>53</v>
      </c>
      <c r="C14" s="28" t="s">
        <v>54</v>
      </c>
      <c r="D14" s="29" t="n">
        <v>4</v>
      </c>
      <c r="E14" s="29" t="s">
        <v>124</v>
      </c>
      <c r="F14" s="55" t="n">
        <v>0</v>
      </c>
      <c r="G14" s="56" t="n">
        <v>0</v>
      </c>
      <c r="H14" s="57" t="s">
        <v>38</v>
      </c>
      <c r="I14" s="57" t="s">
        <v>38</v>
      </c>
    </row>
    <row r="15" customFormat="false" ht="18.75" hidden="false" customHeight="true" outlineLevel="0" collapsed="false">
      <c r="B15" s="27" t="s">
        <v>56</v>
      </c>
      <c r="C15" s="28" t="s">
        <v>57</v>
      </c>
      <c r="D15" s="29" t="n">
        <v>4</v>
      </c>
      <c r="E15" s="29" t="s">
        <v>124</v>
      </c>
      <c r="F15" s="55" t="n">
        <v>0</v>
      </c>
      <c r="G15" s="56" t="n">
        <v>0</v>
      </c>
      <c r="H15" s="57" t="s">
        <v>38</v>
      </c>
      <c r="I15" s="57" t="s">
        <v>38</v>
      </c>
    </row>
    <row r="16" customFormat="false" ht="18.75" hidden="false" customHeight="true" outlineLevel="0" collapsed="false">
      <c r="B16" s="27" t="s">
        <v>58</v>
      </c>
      <c r="C16" s="28" t="s">
        <v>59</v>
      </c>
      <c r="D16" s="29" t="n">
        <v>2</v>
      </c>
      <c r="E16" s="29" t="s">
        <v>124</v>
      </c>
      <c r="F16" s="55" t="n">
        <v>0</v>
      </c>
      <c r="G16" s="56" t="n">
        <v>0</v>
      </c>
      <c r="H16" s="57" t="s">
        <v>38</v>
      </c>
      <c r="I16" s="57" t="s">
        <v>38</v>
      </c>
    </row>
    <row r="18" customFormat="false" ht="15" hidden="false" customHeight="false" outlineLevel="0" collapsed="false">
      <c r="B18" s="4" t="s">
        <v>125</v>
      </c>
      <c r="C18" s="4"/>
      <c r="D18" s="4"/>
      <c r="E18" s="4"/>
      <c r="F18" s="4"/>
      <c r="G18" s="4"/>
      <c r="H18" s="4"/>
      <c r="I18" s="4"/>
    </row>
    <row r="19" customFormat="false" ht="30" hidden="false" customHeight="true" outlineLevel="0" collapsed="false">
      <c r="B19" s="60" t="s">
        <v>19</v>
      </c>
      <c r="C19" s="61" t="s">
        <v>126</v>
      </c>
      <c r="D19" s="61"/>
      <c r="E19" s="61"/>
      <c r="F19" s="61"/>
      <c r="G19" s="61"/>
      <c r="H19" s="61"/>
      <c r="I19" s="61"/>
    </row>
    <row r="20" customFormat="false" ht="30" hidden="false" customHeight="true" outlineLevel="0" collapsed="false">
      <c r="B20" s="60" t="s">
        <v>19</v>
      </c>
      <c r="C20" s="61" t="s">
        <v>127</v>
      </c>
      <c r="D20" s="61"/>
      <c r="E20" s="61"/>
      <c r="F20" s="61"/>
      <c r="G20" s="61"/>
      <c r="H20" s="61"/>
      <c r="I20" s="61"/>
    </row>
    <row r="21" customFormat="false" ht="30" hidden="false" customHeight="true" outlineLevel="0" collapsed="false">
      <c r="B21" s="60" t="s">
        <v>19</v>
      </c>
      <c r="C21" s="61" t="s">
        <v>128</v>
      </c>
      <c r="D21" s="61"/>
      <c r="E21" s="61"/>
      <c r="F21" s="61"/>
      <c r="G21" s="61"/>
      <c r="H21" s="61"/>
      <c r="I21" s="61"/>
    </row>
    <row r="22" customFormat="false" ht="30" hidden="false" customHeight="true" outlineLevel="0" collapsed="false">
      <c r="B22" s="60" t="s">
        <v>19</v>
      </c>
      <c r="C22" s="61" t="s">
        <v>129</v>
      </c>
      <c r="D22" s="61"/>
      <c r="E22" s="61"/>
      <c r="F22" s="61"/>
      <c r="G22" s="61"/>
      <c r="H22" s="61"/>
      <c r="I22" s="61"/>
    </row>
  </sheetData>
  <mergeCells count="8">
    <mergeCell ref="B2:I2"/>
    <mergeCell ref="B3:I3"/>
    <mergeCell ref="B5:I5"/>
    <mergeCell ref="B18:I18"/>
    <mergeCell ref="C19:I19"/>
    <mergeCell ref="C20:I20"/>
    <mergeCell ref="C21:I21"/>
    <mergeCell ref="C22:I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04"/>
    <col collapsed="false" customWidth="true" hidden="false" outlineLevel="0" max="4" min="4" style="0" width="2"/>
  </cols>
  <sheetData>
    <row r="2" customFormat="false" ht="27.75" hidden="false" customHeight="true" outlineLevel="0" collapsed="false">
      <c r="B2" s="9" t="s">
        <v>130</v>
      </c>
      <c r="C2" s="9"/>
    </row>
    <row r="3" customFormat="false" ht="15" hidden="false" customHeight="false" outlineLevel="0" collapsed="false">
      <c r="B3" s="25" t="s">
        <v>131</v>
      </c>
      <c r="C3" s="25"/>
    </row>
    <row r="5" customFormat="false" ht="21.75" hidden="false" customHeight="true" outlineLevel="0" collapsed="false">
      <c r="B5" s="4" t="s">
        <v>132</v>
      </c>
      <c r="C5" s="4"/>
    </row>
    <row r="6" customFormat="false" ht="30" hidden="false" customHeight="true" outlineLevel="0" collapsed="false">
      <c r="B6" s="60" t="n">
        <v>1</v>
      </c>
      <c r="C6" s="62" t="s">
        <v>133</v>
      </c>
    </row>
    <row r="7" customFormat="false" ht="30" hidden="false" customHeight="true" outlineLevel="0" collapsed="false">
      <c r="B7" s="60" t="n">
        <v>2</v>
      </c>
      <c r="C7" s="62" t="s">
        <v>134</v>
      </c>
    </row>
    <row r="8" customFormat="false" ht="30" hidden="false" customHeight="true" outlineLevel="0" collapsed="false">
      <c r="B8" s="60" t="n">
        <v>3</v>
      </c>
      <c r="C8" s="62" t="s">
        <v>135</v>
      </c>
    </row>
    <row r="9" customFormat="false" ht="15.75" hidden="false" customHeight="true" outlineLevel="0" collapsed="false">
      <c r="B9" s="60" t="n">
        <v>4</v>
      </c>
      <c r="C9" s="62" t="s">
        <v>136</v>
      </c>
    </row>
    <row r="11" customFormat="false" ht="21.75" hidden="false" customHeight="true" outlineLevel="0" collapsed="false">
      <c r="B11" s="4" t="s">
        <v>137</v>
      </c>
      <c r="C11" s="4"/>
    </row>
    <row r="12" customFormat="false" ht="15.75" hidden="false" customHeight="true" outlineLevel="0" collapsed="false">
      <c r="B12" s="60" t="n">
        <v>1</v>
      </c>
      <c r="C12" s="62" t="s">
        <v>138</v>
      </c>
    </row>
    <row r="13" customFormat="false" ht="15.75" hidden="false" customHeight="true" outlineLevel="0" collapsed="false">
      <c r="B13" s="60" t="n">
        <v>2</v>
      </c>
      <c r="C13" s="62" t="s">
        <v>139</v>
      </c>
    </row>
    <row r="14" customFormat="false" ht="30" hidden="false" customHeight="true" outlineLevel="0" collapsed="false">
      <c r="B14" s="60" t="n">
        <v>3</v>
      </c>
      <c r="C14" s="62" t="s">
        <v>140</v>
      </c>
    </row>
    <row r="15" customFormat="false" ht="30" hidden="false" customHeight="true" outlineLevel="0" collapsed="false">
      <c r="B15" s="60" t="n">
        <v>4</v>
      </c>
      <c r="C15" s="62" t="s">
        <v>141</v>
      </c>
    </row>
    <row r="16" customFormat="false" ht="75" hidden="false" customHeight="true" outlineLevel="0" collapsed="false">
      <c r="B16" s="60" t="n">
        <v>5</v>
      </c>
      <c r="C16" s="62" t="s">
        <v>142</v>
      </c>
    </row>
    <row r="18" customFormat="false" ht="21.75" hidden="false" customHeight="true" outlineLevel="0" collapsed="false">
      <c r="B18" s="4" t="s">
        <v>143</v>
      </c>
      <c r="C18" s="4"/>
    </row>
    <row r="19" customFormat="false" ht="30" hidden="false" customHeight="true" outlineLevel="0" collapsed="false">
      <c r="B19" s="60" t="n">
        <v>1</v>
      </c>
      <c r="C19" s="62" t="s">
        <v>144</v>
      </c>
    </row>
    <row r="20" customFormat="false" ht="30" hidden="false" customHeight="true" outlineLevel="0" collapsed="false">
      <c r="B20" s="60" t="n">
        <v>2</v>
      </c>
      <c r="C20" s="62" t="s">
        <v>145</v>
      </c>
    </row>
    <row r="21" customFormat="false" ht="30" hidden="false" customHeight="true" outlineLevel="0" collapsed="false">
      <c r="B21" s="60" t="n">
        <v>3</v>
      </c>
      <c r="C21" s="62" t="s">
        <v>146</v>
      </c>
    </row>
    <row r="23" customFormat="false" ht="21.75" hidden="false" customHeight="true" outlineLevel="0" collapsed="false">
      <c r="B23" s="4" t="s">
        <v>147</v>
      </c>
      <c r="C23" s="4"/>
    </row>
    <row r="24" customFormat="false" ht="15.75" hidden="false" customHeight="true" outlineLevel="0" collapsed="false">
      <c r="B24" s="60" t="n">
        <v>1</v>
      </c>
      <c r="C24" s="62" t="s">
        <v>148</v>
      </c>
    </row>
    <row r="25" customFormat="false" ht="15.75" hidden="false" customHeight="true" outlineLevel="0" collapsed="false">
      <c r="B25" s="60" t="n">
        <v>2</v>
      </c>
      <c r="C25" s="62" t="s">
        <v>149</v>
      </c>
    </row>
    <row r="26" customFormat="false" ht="15.75" hidden="false" customHeight="true" outlineLevel="0" collapsed="false">
      <c r="B26" s="60" t="n">
        <v>3</v>
      </c>
      <c r="C26" s="62" t="s">
        <v>150</v>
      </c>
    </row>
    <row r="27" customFormat="false" ht="30" hidden="false" customHeight="true" outlineLevel="0" collapsed="false">
      <c r="B27" s="60" t="n">
        <v>4</v>
      </c>
      <c r="C27" s="62" t="s">
        <v>151</v>
      </c>
    </row>
    <row r="28" customFormat="false" ht="30" hidden="false" customHeight="true" outlineLevel="0" collapsed="false">
      <c r="B28" s="60" t="n">
        <v>5</v>
      </c>
      <c r="C28" s="62" t="s">
        <v>152</v>
      </c>
    </row>
    <row r="30" customFormat="false" ht="21.75" hidden="false" customHeight="true" outlineLevel="0" collapsed="false">
      <c r="B30" s="4" t="s">
        <v>153</v>
      </c>
      <c r="C30" s="4"/>
    </row>
    <row r="31" customFormat="false" ht="30" hidden="false" customHeight="true" outlineLevel="0" collapsed="false">
      <c r="B31" s="60" t="n">
        <v>1</v>
      </c>
      <c r="C31" s="62" t="s">
        <v>154</v>
      </c>
    </row>
    <row r="32" customFormat="false" ht="30" hidden="false" customHeight="true" outlineLevel="0" collapsed="false">
      <c r="B32" s="60" t="n">
        <v>2</v>
      </c>
      <c r="C32" s="62" t="s">
        <v>155</v>
      </c>
    </row>
    <row r="33" customFormat="false" ht="30" hidden="false" customHeight="true" outlineLevel="0" collapsed="false">
      <c r="B33" s="60" t="n">
        <v>3</v>
      </c>
      <c r="C33" s="62" t="s">
        <v>156</v>
      </c>
    </row>
    <row r="34" customFormat="false" ht="15.75" hidden="false" customHeight="true" outlineLevel="0" collapsed="false">
      <c r="B34" s="60" t="n">
        <v>4</v>
      </c>
      <c r="C34" s="62" t="s">
        <v>157</v>
      </c>
    </row>
    <row r="35" customFormat="false" ht="30" hidden="false" customHeight="true" outlineLevel="0" collapsed="false">
      <c r="B35" s="60" t="n">
        <v>5</v>
      </c>
      <c r="C35" s="62" t="s">
        <v>158</v>
      </c>
    </row>
    <row r="36" customFormat="false" ht="30" hidden="false" customHeight="true" outlineLevel="0" collapsed="false">
      <c r="B36" s="60" t="n">
        <v>6</v>
      </c>
      <c r="C36" s="62" t="s">
        <v>159</v>
      </c>
    </row>
    <row r="38" customFormat="false" ht="15" hidden="false" customHeight="false" outlineLevel="0" collapsed="false">
      <c r="B38" s="8" t="s">
        <v>24</v>
      </c>
      <c r="C38" s="8"/>
    </row>
  </sheetData>
  <mergeCells count="8">
    <mergeCell ref="B2:C2"/>
    <mergeCell ref="B3:C3"/>
    <mergeCell ref="B5:C5"/>
    <mergeCell ref="B11:C11"/>
    <mergeCell ref="B18:C18"/>
    <mergeCell ref="B23:C23"/>
    <mergeCell ref="B30:C30"/>
    <mergeCell ref="B38:C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2026-06-22T07:46:22Z</dcterms:created>
  <dc:creator>openpyxl</dc:creator>
  <dc:description/>
  <dc:language>en-US</dc:language>
  <cp:lastModifiedBy/>
  <dcterms:modified xsi:type="dcterms:W3CDTF">2026-06-22T07:46:24Z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